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853" activeTab="0"/>
  </bookViews>
  <sheets>
    <sheet name="Приложение №2" sheetId="1" r:id="rId1"/>
  </sheets>
  <definedNames>
    <definedName name="_xlnm.Print_Titles" localSheetId="0">'Приложение №2'!$3:$4</definedName>
  </definedNames>
  <calcPr fullCalcOnLoad="1"/>
</workbook>
</file>

<file path=xl/sharedStrings.xml><?xml version="1.0" encoding="utf-8"?>
<sst xmlns="http://schemas.openxmlformats.org/spreadsheetml/2006/main" count="458" uniqueCount="275">
  <si>
    <t>Баклосан</t>
  </si>
  <si>
    <t>4 мг №30</t>
  </si>
  <si>
    <t>~</t>
  </si>
  <si>
    <t>Аминоглутетимид</t>
  </si>
  <si>
    <t>Мамомит</t>
  </si>
  <si>
    <t>Бусульфан</t>
  </si>
  <si>
    <t>Милеран</t>
  </si>
  <si>
    <t>2 мг №25</t>
  </si>
  <si>
    <t>Сумма  (руб.)</t>
  </si>
  <si>
    <t>Меркаптопурин</t>
  </si>
  <si>
    <t>Пури-Нетол</t>
  </si>
  <si>
    <t>Метотрексат</t>
  </si>
  <si>
    <t>Хлорбутин</t>
  </si>
  <si>
    <t>Циклоспорин</t>
  </si>
  <si>
    <t>капсулы мягкие</t>
  </si>
  <si>
    <t>Этопозид</t>
  </si>
  <si>
    <t>Дигидротахистерол</t>
  </si>
  <si>
    <t>капли для приема внутрь [в масле]</t>
  </si>
  <si>
    <t>0.1 %, 10 мл №1</t>
  </si>
  <si>
    <t>Эпоэтин альфа</t>
  </si>
  <si>
    <t>Эпокрин</t>
  </si>
  <si>
    <t>раствор для внутривенного и подкожного введения</t>
  </si>
  <si>
    <t>2 тыс.МЕ №10</t>
  </si>
  <si>
    <t>Эпрекс</t>
  </si>
  <si>
    <t>2 тыс.МЕ, 0,5 мл №6</t>
  </si>
  <si>
    <t>Эпоэтин бета</t>
  </si>
  <si>
    <t>Рекормон</t>
  </si>
  <si>
    <t>лиофилизат для приготовления раствора для подкожного введения</t>
  </si>
  <si>
    <t>10 тыс.МЕ №1</t>
  </si>
  <si>
    <t>20 тыс.МЕ №1</t>
  </si>
  <si>
    <t>1 тыс.МЕ, 0,3 мл №6</t>
  </si>
  <si>
    <t>2 тыс.МЕ, 0,3 мл №6</t>
  </si>
  <si>
    <t>раствор для внутривенного введения</t>
  </si>
  <si>
    <t>Глибенкламид</t>
  </si>
  <si>
    <t>Глибенкламида таблетки 0.005 г</t>
  </si>
  <si>
    <t>Манинил 1.75</t>
  </si>
  <si>
    <t>1.75 мг №120</t>
  </si>
  <si>
    <t>Манинил 3.5</t>
  </si>
  <si>
    <t>3.5 мг №120</t>
  </si>
  <si>
    <t>Гликвидон</t>
  </si>
  <si>
    <t>Глюренорм</t>
  </si>
  <si>
    <t>30 мг №60</t>
  </si>
  <si>
    <t>Гликлазид</t>
  </si>
  <si>
    <t>таблетки с модифицированным высвобождением</t>
  </si>
  <si>
    <t>Гликлазид-АКОС</t>
  </si>
  <si>
    <t>0.08 г №60</t>
  </si>
  <si>
    <t>Глимепирид</t>
  </si>
  <si>
    <t>Амарил</t>
  </si>
  <si>
    <t>3 мг №30</t>
  </si>
  <si>
    <t>Глемаз</t>
  </si>
  <si>
    <t>Инсулин аспарт</t>
  </si>
  <si>
    <t>НовоРапид ФлексПен</t>
  </si>
  <si>
    <t>100 МЕ/мл, 3 мл №5</t>
  </si>
  <si>
    <t>Инсулин аспарт двухфазный</t>
  </si>
  <si>
    <t>НовоМикс 30 Пенфилл</t>
  </si>
  <si>
    <t>суспензия для подкожного введения</t>
  </si>
  <si>
    <t>Инсулин гларгин</t>
  </si>
  <si>
    <t>Лантус</t>
  </si>
  <si>
    <t>Инсулин двухфазный [человеческий генно-инженерный]</t>
  </si>
  <si>
    <t>100 МЕ/мл, 10 мл №1</t>
  </si>
  <si>
    <t>Инсуман Комб 25 ГТ</t>
  </si>
  <si>
    <t>100 МЕ/мл, 5 мл №5</t>
  </si>
  <si>
    <t>Хумулин M3</t>
  </si>
  <si>
    <t>Инсулин детемир</t>
  </si>
  <si>
    <t>Левемир ФлексПен</t>
  </si>
  <si>
    <t>100 ЕД/мл, 3 мл №5</t>
  </si>
  <si>
    <t>Инсулин лизпро</t>
  </si>
  <si>
    <t>Хумалог</t>
  </si>
  <si>
    <t>Инсулин растворимый [человеческий генно-инженерный]</t>
  </si>
  <si>
    <t>Актрапид НМ</t>
  </si>
  <si>
    <t>Актрапид НМ Пенфилл</t>
  </si>
  <si>
    <t>Инсуман Рапид ГТ</t>
  </si>
  <si>
    <t>Хумулин Регуляр</t>
  </si>
  <si>
    <t>Инсулин-изофан [человеческий генно-инженерный]</t>
  </si>
  <si>
    <t>Инсуман Базал ГТ</t>
  </si>
  <si>
    <t>Протафан HM</t>
  </si>
  <si>
    <t>Протафан HM Пенфилл</t>
  </si>
  <si>
    <t>Хумулин НПХ</t>
  </si>
  <si>
    <t>Метформин</t>
  </si>
  <si>
    <t>Глиформин</t>
  </si>
  <si>
    <t>Глюкофаж</t>
  </si>
  <si>
    <t>1000 мг №60</t>
  </si>
  <si>
    <t>850 мг №60</t>
  </si>
  <si>
    <t>Метфогамма 850</t>
  </si>
  <si>
    <t>850 мг №120</t>
  </si>
  <si>
    <t>Метформин+Глибенкламид</t>
  </si>
  <si>
    <t>Глибомет</t>
  </si>
  <si>
    <t>400+2.5 мг+мг №40</t>
  </si>
  <si>
    <t>Репаглинид</t>
  </si>
  <si>
    <t>НовоНорм</t>
  </si>
  <si>
    <t>Доксазозин</t>
  </si>
  <si>
    <t>Артезин</t>
  </si>
  <si>
    <t>Тамсулозин</t>
  </si>
  <si>
    <t>капсулы с модифицированным высвобождением</t>
  </si>
  <si>
    <t>0.4 мг №10</t>
  </si>
  <si>
    <t>0.4 мг №30</t>
  </si>
  <si>
    <t>Омник Окас</t>
  </si>
  <si>
    <t>Тамсулон-ФС</t>
  </si>
  <si>
    <t>Теразозин</t>
  </si>
  <si>
    <t>Сетегис</t>
  </si>
  <si>
    <t>Беклометазон</t>
  </si>
  <si>
    <t>спрей назальный дозированный</t>
  </si>
  <si>
    <t>Беклазон Эко</t>
  </si>
  <si>
    <t>аэрозоль для ингаляций дозированный</t>
  </si>
  <si>
    <t>100 мкг/доза, 200 доз №1</t>
  </si>
  <si>
    <t>250 мкг/доза, 200 доз №1</t>
  </si>
  <si>
    <t>Международное непатентованное название</t>
  </si>
  <si>
    <t>Ипратропия бромид+Фенотерол</t>
  </si>
  <si>
    <t>Беродуал Н</t>
  </si>
  <si>
    <t>20+0.5 мкг+мг/доза, 200 доз №1</t>
  </si>
  <si>
    <t>Кромоглициевая кислота</t>
  </si>
  <si>
    <t>Интал</t>
  </si>
  <si>
    <t>5 мг/доза, 112 доз №1</t>
  </si>
  <si>
    <t>Салметерол+Флутиказон</t>
  </si>
  <si>
    <t>Серетид</t>
  </si>
  <si>
    <t>25+250 мкг+мкг/доза, 120 доз №1</t>
  </si>
  <si>
    <t>Фенотерол</t>
  </si>
  <si>
    <t>Беротек Н</t>
  </si>
  <si>
    <t>Кетостерил</t>
  </si>
  <si>
    <t>Гидроксикарбамид</t>
  </si>
  <si>
    <t>Гидроксикарбамид Медак</t>
  </si>
  <si>
    <t>Железа [III] гидроксид сахарозный комплекс</t>
  </si>
  <si>
    <t>Венофер</t>
  </si>
  <si>
    <t>20 мг/мл, 5 мл №5</t>
  </si>
  <si>
    <t>Реаферон-ЕС</t>
  </si>
  <si>
    <t>лиофилизат для приготовления раствора для внутримышечного и местного применения</t>
  </si>
  <si>
    <t>Интерферон альфа-2a</t>
  </si>
  <si>
    <t>3 млн.МЕ №5</t>
  </si>
  <si>
    <t>Роферон-А</t>
  </si>
  <si>
    <t>раствор для внутримышечного и подкожного введения</t>
  </si>
  <si>
    <t>3 млн.МЕ, 0,5 мл №1</t>
  </si>
  <si>
    <t>Средства для лечения паркинсонизма</t>
  </si>
  <si>
    <t>Прочие средства, влияющие на центральную нервную систему</t>
  </si>
  <si>
    <t>Средства для лечения остеопороза</t>
  </si>
  <si>
    <t>Средства, влияющие на кроветворение, систему свёртывания</t>
  </si>
  <si>
    <t>НовоРапид</t>
  </si>
  <si>
    <t>НовоМикс</t>
  </si>
  <si>
    <t>Инсуман Комб</t>
  </si>
  <si>
    <t>Хумулин М3</t>
  </si>
  <si>
    <t>Левемир</t>
  </si>
  <si>
    <t>Актрапид</t>
  </si>
  <si>
    <t>Инсуман Рапид</t>
  </si>
  <si>
    <t>Инсуман Базал</t>
  </si>
  <si>
    <t>Протафан</t>
  </si>
  <si>
    <t xml:space="preserve"> Гормоны и средства, влияющие на эндокринную систему</t>
  </si>
  <si>
    <t>Средства для лечения аденомы простаты</t>
  </si>
  <si>
    <t>Средства, влияющие на органы дыхания</t>
  </si>
  <si>
    <t>Каберголин</t>
  </si>
  <si>
    <t>Достинекс</t>
  </si>
  <si>
    <t>0.5 мг №8</t>
  </si>
  <si>
    <t>Кальцитонин</t>
  </si>
  <si>
    <t>Миакальцик</t>
  </si>
  <si>
    <t>200 МЕ/доза, 14 доз №1</t>
  </si>
  <si>
    <t>Колекальциферол+Кальция карбонат</t>
  </si>
  <si>
    <t>Кальций-Д3 Никомед форте</t>
  </si>
  <si>
    <t>таблетки жевательные [лимонные]</t>
  </si>
  <si>
    <t xml:space="preserve"> №120</t>
  </si>
  <si>
    <t>Октреотид</t>
  </si>
  <si>
    <t>20 мг №1</t>
  </si>
  <si>
    <t>Сандостатин Лар</t>
  </si>
  <si>
    <t>Темозоломид</t>
  </si>
  <si>
    <t>Темодал</t>
  </si>
  <si>
    <t>таблетки покрытые оболочкой</t>
  </si>
  <si>
    <t>таблетки</t>
  </si>
  <si>
    <t>раствор для инъекций</t>
  </si>
  <si>
    <t>раствор для подкожного введения</t>
  </si>
  <si>
    <t>капсулы</t>
  </si>
  <si>
    <t>таблетки покрытые пленочной оболочкой</t>
  </si>
  <si>
    <t>50 мг №25</t>
  </si>
  <si>
    <t xml:space="preserve"> №100</t>
  </si>
  <si>
    <t>100 мг №50</t>
  </si>
  <si>
    <t>500 мг №50</t>
  </si>
  <si>
    <t>250 мг №100</t>
  </si>
  <si>
    <t>500 мг №60</t>
  </si>
  <si>
    <t>1 мг №30</t>
  </si>
  <si>
    <t>500 мг №100</t>
  </si>
  <si>
    <t>0.5 мг №30</t>
  </si>
  <si>
    <t>2 мг №30</t>
  </si>
  <si>
    <t>25 мг №50</t>
  </si>
  <si>
    <t>Леводопа+Бенсеразид</t>
  </si>
  <si>
    <t>Мадопар "250"</t>
  </si>
  <si>
    <t>200+50 мг+мг №100</t>
  </si>
  <si>
    <t>таблетки с контролируемым высвобождением покрытые оболочкой</t>
  </si>
  <si>
    <t>5 мг №30</t>
  </si>
  <si>
    <t>10 мг №50</t>
  </si>
  <si>
    <t>5 мг №50</t>
  </si>
  <si>
    <t>4 мг №20</t>
  </si>
  <si>
    <t>порошок для приготовления суспензии для внутримышечного введения пролонгированного действия</t>
  </si>
  <si>
    <t>50 мг №50</t>
  </si>
  <si>
    <t>10 мг №30</t>
  </si>
  <si>
    <t>Баклофен</t>
  </si>
  <si>
    <t>Форма выпуска</t>
  </si>
  <si>
    <t>Дозировка, фасовка</t>
  </si>
  <si>
    <t>Кол-во (шт.)</t>
  </si>
  <si>
    <t>Аримидекс</t>
  </si>
  <si>
    <t>1 мг № 28</t>
  </si>
  <si>
    <t>Анастрозол</t>
  </si>
  <si>
    <t>Бикалумид</t>
  </si>
  <si>
    <t>150 мг № 28</t>
  </si>
  <si>
    <t>50 мг № 28</t>
  </si>
  <si>
    <t>Иматиниб</t>
  </si>
  <si>
    <t>Гливек</t>
  </si>
  <si>
    <t>100 мг № 120</t>
  </si>
  <si>
    <t>Гозерелин</t>
  </si>
  <si>
    <t>Золадекс</t>
  </si>
  <si>
    <t>10,8 мг № 1</t>
  </si>
  <si>
    <t>3,6 мг № 1</t>
  </si>
  <si>
    <t>Золедроновая к-та</t>
  </si>
  <si>
    <t>Зомета</t>
  </si>
  <si>
    <t>4мг/5 мл № 1</t>
  </si>
  <si>
    <t>Капецитабин</t>
  </si>
  <si>
    <t>Кселода</t>
  </si>
  <si>
    <t>500 мг № 120</t>
  </si>
  <si>
    <t xml:space="preserve">Ластет </t>
  </si>
  <si>
    <t>100 мг № 10</t>
  </si>
  <si>
    <t>50 мг № 20</t>
  </si>
  <si>
    <t>Ломустин</t>
  </si>
  <si>
    <t>Ломустин-Медак</t>
  </si>
  <si>
    <t>40 мг № 20</t>
  </si>
  <si>
    <t>Интерферон альфа 2 а</t>
  </si>
  <si>
    <t>5 млн МЕ № 5</t>
  </si>
  <si>
    <t>100 мг № 5</t>
  </si>
  <si>
    <t>20 мг № 5</t>
  </si>
  <si>
    <t>Летрозол</t>
  </si>
  <si>
    <t>Фемара</t>
  </si>
  <si>
    <t>2,5 мг № 30</t>
  </si>
  <si>
    <t>Хлоробуцил</t>
  </si>
  <si>
    <t>2 мг № 100</t>
  </si>
  <si>
    <t xml:space="preserve">Противоопухолевые средства </t>
  </si>
  <si>
    <t>капсулы 100мг №120</t>
  </si>
  <si>
    <t>капсула для подкожного введения пролонгированного действия</t>
  </si>
  <si>
    <t>концентрат для приготовления раствора для инфузий</t>
  </si>
  <si>
    <t xml:space="preserve">капсулы </t>
  </si>
  <si>
    <t>Реаферон -ЕС</t>
  </si>
  <si>
    <t>лиофилиз.порошок для приготовления раствора для инъекций и местного применения</t>
  </si>
  <si>
    <t>Диабетон МВ</t>
  </si>
  <si>
    <t>Инфликсимаб</t>
  </si>
  <si>
    <t>Ремикейд</t>
  </si>
  <si>
    <t>лиофилизат для приготовления раствора для внутривенного введения</t>
  </si>
  <si>
    <t>100 мг №1</t>
  </si>
  <si>
    <t xml:space="preserve">Иммуноглобулин человека нормальный </t>
  </si>
  <si>
    <t>Октагам</t>
  </si>
  <si>
    <t>раствор для инфузий</t>
  </si>
  <si>
    <t>50 мг/мл / 50 мл №1</t>
  </si>
  <si>
    <t>50 мг/мл / 100 мл №1</t>
  </si>
  <si>
    <t xml:space="preserve">Октреотид </t>
  </si>
  <si>
    <t xml:space="preserve">Октреотид - депо </t>
  </si>
  <si>
    <t>10 мг №1</t>
  </si>
  <si>
    <t xml:space="preserve">лиофилизат для приготовления суспензии для внутримышечного введения пролонгированного действия </t>
  </si>
  <si>
    <t>30 мг №1</t>
  </si>
  <si>
    <t>Микофенолата мофетил</t>
  </si>
  <si>
    <t>Селлсепт</t>
  </si>
  <si>
    <t>Трипторелин</t>
  </si>
  <si>
    <t xml:space="preserve">Диферелин </t>
  </si>
  <si>
    <t>3,75 №1</t>
  </si>
  <si>
    <t xml:space="preserve">лиофилизат д ля приг. сусп. для в\м введения прол. действия </t>
  </si>
  <si>
    <t xml:space="preserve">Ритуксимаб </t>
  </si>
  <si>
    <t xml:space="preserve">Мабтера </t>
  </si>
  <si>
    <t>концентрат для приготовления инфузионного раствора</t>
  </si>
  <si>
    <t>500 мг / 50 мл №1</t>
  </si>
  <si>
    <t>Сандиммун Неорал</t>
  </si>
  <si>
    <t>100 мг № 50</t>
  </si>
  <si>
    <t>50 мг № 50</t>
  </si>
  <si>
    <t>25 мг № 50</t>
  </si>
  <si>
    <t xml:space="preserve">Темозоламид  </t>
  </si>
  <si>
    <t xml:space="preserve">Золедроновая кислота   </t>
  </si>
  <si>
    <t>№ п/п</t>
  </si>
  <si>
    <t>Цена</t>
  </si>
  <si>
    <t xml:space="preserve">Панимун </t>
  </si>
  <si>
    <t xml:space="preserve">Приложение №2 </t>
  </si>
  <si>
    <t xml:space="preserve">Общее количество (сводное по всем заказчикам), качественные характеристики закупаемых лекарственных средств </t>
  </si>
  <si>
    <t>Торговое наименование ЛС*</t>
  </si>
  <si>
    <t>Мамомит или эквивалент</t>
  </si>
  <si>
    <t>Кетостерил или эквивалент</t>
  </si>
  <si>
    <t>Сандостатин Лар или эквивалент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</si>
</sst>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[$-FC19]d\ mmmm\ yyyy\ &quot;г.&quot;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</numFmts>
  <fonts count="33"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8"/>
      <name val="Times"/>
      <family val="1"/>
    </font>
    <font>
      <sz val="8"/>
      <color indexed="8"/>
      <name val="Times"/>
      <family val="1"/>
    </font>
    <font>
      <sz val="12"/>
      <name val="Times New Roman"/>
      <family val="1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4" fillId="0" borderId="0" xfId="54" applyNumberFormat="1" applyFont="1" applyAlignment="1">
      <alignment horizontal="center" vertical="top"/>
      <protection/>
    </xf>
    <xf numFmtId="0" fontId="24" fillId="0" borderId="0" xfId="54" applyFont="1" applyAlignment="1">
      <alignment horizontal="center" vertical="top"/>
      <protection/>
    </xf>
    <xf numFmtId="0" fontId="24" fillId="0" borderId="0" xfId="55" applyFont="1" applyAlignment="1" applyProtection="1">
      <alignment horizontal="center" vertical="top"/>
      <protection/>
    </xf>
    <xf numFmtId="0" fontId="4" fillId="0" borderId="0" xfId="55" applyFont="1">
      <alignment/>
      <protection/>
    </xf>
    <xf numFmtId="0" fontId="24" fillId="0" borderId="0" xfId="55" applyFont="1" applyAlignment="1">
      <alignment vertical="top"/>
      <protection/>
    </xf>
    <xf numFmtId="0" fontId="24" fillId="0" borderId="10" xfId="53" applyFont="1" applyBorder="1" applyAlignment="1" applyProtection="1">
      <alignment horizontal="center" vertical="top" wrapText="1"/>
      <protection/>
    </xf>
    <xf numFmtId="0" fontId="24" fillId="0" borderId="10" xfId="55" applyFont="1" applyBorder="1" applyAlignment="1" applyProtection="1">
      <alignment horizontal="center" vertical="top" wrapText="1"/>
      <protection/>
    </xf>
    <xf numFmtId="3" fontId="24" fillId="0" borderId="10" xfId="55" applyNumberFormat="1" applyFont="1" applyBorder="1" applyAlignment="1">
      <alignment horizontal="center" vertical="top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0" fontId="24" fillId="0" borderId="10" xfId="53" applyFont="1" applyBorder="1" applyAlignment="1" applyProtection="1">
      <alignment horizontal="center" vertical="top"/>
      <protection/>
    </xf>
    <xf numFmtId="3" fontId="24" fillId="0" borderId="10" xfId="53" applyNumberFormat="1" applyFont="1" applyBorder="1" applyAlignment="1">
      <alignment horizontal="center" vertical="top" wrapText="1"/>
      <protection/>
    </xf>
    <xf numFmtId="0" fontId="26" fillId="24" borderId="10" xfId="55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6" fillId="24" borderId="10" xfId="55" applyFont="1" applyFill="1" applyBorder="1" applyAlignment="1">
      <alignment horizontal="left" vertical="top" wrapText="1"/>
      <protection/>
    </xf>
    <xf numFmtId="0" fontId="26" fillId="4" borderId="10" xfId="55" applyFont="1" applyFill="1" applyBorder="1" applyAlignment="1">
      <alignment horizontal="center" vertical="top"/>
      <protection/>
    </xf>
    <xf numFmtId="0" fontId="26" fillId="0" borderId="10" xfId="55" applyFont="1" applyFill="1" applyBorder="1" applyAlignment="1">
      <alignment horizontal="center" vertical="top"/>
      <protection/>
    </xf>
    <xf numFmtId="0" fontId="28" fillId="0" borderId="0" xfId="55" applyFont="1">
      <alignment/>
      <protection/>
    </xf>
    <xf numFmtId="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Alignment="1">
      <alignment wrapText="1"/>
      <protection/>
    </xf>
    <xf numFmtId="0" fontId="25" fillId="0" borderId="0" xfId="55" applyFont="1" applyAlignment="1">
      <alignment horizontal="center" vertical="top"/>
      <protection/>
    </xf>
    <xf numFmtId="0" fontId="25" fillId="0" borderId="10" xfId="55" applyFont="1" applyBorder="1" applyAlignment="1">
      <alignment horizontal="center" vertical="top"/>
      <protection/>
    </xf>
    <xf numFmtId="0" fontId="27" fillId="0" borderId="10" xfId="56" applyFont="1" applyFill="1" applyBorder="1" applyAlignment="1">
      <alignment wrapText="1"/>
      <protection/>
    </xf>
    <xf numFmtId="0" fontId="24" fillId="0" borderId="10" xfId="54" applyFont="1" applyBorder="1" applyAlignment="1">
      <alignment vertical="top"/>
      <protection/>
    </xf>
    <xf numFmtId="0" fontId="29" fillId="0" borderId="10" xfId="54" applyFont="1" applyBorder="1" applyAlignment="1">
      <alignment vertical="top"/>
      <protection/>
    </xf>
    <xf numFmtId="0" fontId="30" fillId="0" borderId="10" xfId="56" applyFont="1" applyFill="1" applyBorder="1" applyAlignment="1">
      <alignment wrapText="1"/>
      <protection/>
    </xf>
    <xf numFmtId="0" fontId="24" fillId="0" borderId="0" xfId="55" applyFont="1">
      <alignment/>
      <protection/>
    </xf>
    <xf numFmtId="0" fontId="24" fillId="0" borderId="0" xfId="54" applyFont="1">
      <alignment/>
      <protection/>
    </xf>
    <xf numFmtId="0" fontId="26" fillId="4" borderId="10" xfId="55" applyFont="1" applyFill="1" applyBorder="1" applyAlignment="1">
      <alignment vertical="top"/>
      <protection/>
    </xf>
    <xf numFmtId="0" fontId="26" fillId="24" borderId="10" xfId="55" applyFont="1" applyFill="1" applyBorder="1" applyAlignment="1">
      <alignment vertical="top" wrapText="1"/>
      <protection/>
    </xf>
    <xf numFmtId="0" fontId="25" fillId="0" borderId="10" xfId="54" applyFont="1" applyBorder="1" applyAlignment="1">
      <alignment horizontal="center" vertical="top"/>
      <protection/>
    </xf>
    <xf numFmtId="4" fontId="24" fillId="0" borderId="0" xfId="55" applyNumberFormat="1" applyFont="1" applyAlignment="1">
      <alignment vertical="top"/>
      <protection/>
    </xf>
    <xf numFmtId="0" fontId="25" fillId="0" borderId="0" xfId="55" applyFont="1" applyAlignment="1">
      <alignment vertical="top"/>
      <protection/>
    </xf>
    <xf numFmtId="2" fontId="25" fillId="0" borderId="0" xfId="55" applyNumberFormat="1" applyFont="1" applyAlignment="1">
      <alignment vertical="top"/>
      <protection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0" applyFont="1" applyBorder="1" applyAlignment="1">
      <alignment vertical="top" wrapText="1"/>
    </xf>
    <xf numFmtId="0" fontId="24" fillId="0" borderId="0" xfId="55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6" fillId="0" borderId="0" xfId="55" applyFont="1" applyFill="1" applyBorder="1" applyAlignment="1">
      <alignment horizontal="left" vertical="top"/>
      <protection/>
    </xf>
    <xf numFmtId="4" fontId="26" fillId="0" borderId="0" xfId="55" applyNumberFormat="1" applyFont="1" applyFill="1" applyBorder="1" applyAlignment="1">
      <alignment horizontal="right" vertical="top"/>
      <protection/>
    </xf>
    <xf numFmtId="0" fontId="24" fillId="0" borderId="10" xfId="54" applyFont="1" applyBorder="1" applyAlignment="1">
      <alignment vertical="top" wrapText="1"/>
      <protection/>
    </xf>
    <xf numFmtId="0" fontId="27" fillId="0" borderId="0" xfId="56" applyFont="1" applyFill="1" applyBorder="1" applyAlignment="1">
      <alignment vertical="top" wrapText="1"/>
      <protection/>
    </xf>
    <xf numFmtId="0" fontId="27" fillId="0" borderId="10" xfId="55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vertical="top"/>
      <protection/>
    </xf>
    <xf numFmtId="0" fontId="25" fillId="4" borderId="10" xfId="54" applyFont="1" applyFill="1" applyBorder="1" applyAlignment="1">
      <alignment vertical="top"/>
      <protection/>
    </xf>
    <xf numFmtId="0" fontId="24" fillId="4" borderId="10" xfId="54" applyFont="1" applyFill="1" applyBorder="1" applyAlignment="1">
      <alignment vertical="top"/>
      <protection/>
    </xf>
    <xf numFmtId="0" fontId="24" fillId="0" borderId="10" xfId="53" applyNumberFormat="1" applyFont="1" applyBorder="1" applyAlignment="1">
      <alignment horizontal="center" vertical="top"/>
      <protection/>
    </xf>
    <xf numFmtId="2" fontId="24" fillId="0" borderId="10" xfId="55" applyNumberFormat="1" applyFont="1" applyBorder="1" applyAlignment="1">
      <alignment horizontal="center" vertical="top" wrapText="1"/>
      <protection/>
    </xf>
    <xf numFmtId="0" fontId="27" fillId="25" borderId="10" xfId="55" applyFont="1" applyFill="1" applyBorder="1" applyAlignment="1">
      <alignment horizontal="left" vertical="top" wrapText="1"/>
      <protection/>
    </xf>
    <xf numFmtId="0" fontId="4" fillId="25" borderId="0" xfId="55" applyFont="1" applyFill="1">
      <alignment/>
      <protection/>
    </xf>
    <xf numFmtId="0" fontId="25" fillId="4" borderId="10" xfId="54" applyFont="1" applyFill="1" applyBorder="1" applyAlignment="1">
      <alignment vertical="top" wrapText="1"/>
      <protection/>
    </xf>
    <xf numFmtId="0" fontId="26" fillId="24" borderId="10" xfId="55" applyFont="1" applyFill="1" applyBorder="1" applyAlignment="1">
      <alignment horizontal="left" vertical="top" wrapText="1"/>
      <protection/>
    </xf>
    <xf numFmtId="0" fontId="26" fillId="24" borderId="10" xfId="54" applyFont="1" applyFill="1" applyBorder="1" applyAlignment="1">
      <alignment horizontal="center" vertical="top"/>
      <protection/>
    </xf>
    <xf numFmtId="0" fontId="4" fillId="0" borderId="0" xfId="54" applyFont="1">
      <alignment/>
      <protection/>
    </xf>
    <xf numFmtId="0" fontId="32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6" fillId="26" borderId="10" xfId="54" applyFont="1" applyFill="1" applyBorder="1" applyAlignment="1">
      <alignment vertical="top"/>
      <protection/>
    </xf>
    <xf numFmtId="0" fontId="26" fillId="4" borderId="10" xfId="54" applyFont="1" applyFill="1" applyBorder="1" applyAlignment="1">
      <alignment vertical="top"/>
      <protection/>
    </xf>
    <xf numFmtId="0" fontId="26" fillId="26" borderId="10" xfId="55" applyFont="1" applyFill="1" applyBorder="1" applyAlignment="1">
      <alignment vertical="top"/>
      <protection/>
    </xf>
    <xf numFmtId="0" fontId="26" fillId="0" borderId="10" xfId="55" applyFont="1" applyFill="1" applyBorder="1" applyAlignment="1">
      <alignment horizontal="center" vertical="top"/>
      <protection/>
    </xf>
    <xf numFmtId="0" fontId="24" fillId="4" borderId="10" xfId="55" applyFont="1" applyFill="1" applyBorder="1" applyAlignment="1">
      <alignment vertical="top"/>
      <protection/>
    </xf>
    <xf numFmtId="0" fontId="1" fillId="0" borderId="10" xfId="0" applyFont="1" applyBorder="1" applyAlignment="1">
      <alignment vertical="top" wrapText="1"/>
    </xf>
    <xf numFmtId="0" fontId="25" fillId="4" borderId="10" xfId="54" applyFont="1" applyFill="1" applyBorder="1" applyAlignment="1">
      <alignment horizontal="center" vertical="top"/>
      <protection/>
    </xf>
    <xf numFmtId="3" fontId="24" fillId="4" borderId="10" xfId="53" applyNumberFormat="1" applyFont="1" applyFill="1" applyBorder="1" applyAlignment="1">
      <alignment horizontal="center" vertical="top" wrapText="1"/>
      <protection/>
    </xf>
    <xf numFmtId="2" fontId="26" fillId="4" borderId="10" xfId="55" applyNumberFormat="1" applyFont="1" applyFill="1" applyBorder="1" applyAlignment="1">
      <alignment horizontal="center" vertical="top"/>
      <protection/>
    </xf>
    <xf numFmtId="4" fontId="27" fillId="0" borderId="10" xfId="55" applyNumberFormat="1" applyFont="1" applyFill="1" applyBorder="1" applyAlignment="1">
      <alignment horizontal="center" vertical="top" wrapText="1"/>
      <protection/>
    </xf>
    <xf numFmtId="2" fontId="24" fillId="0" borderId="10" xfId="53" applyNumberFormat="1" applyFont="1" applyBorder="1" applyAlignment="1">
      <alignment horizontal="center" vertical="top"/>
      <protection/>
    </xf>
    <xf numFmtId="4" fontId="27" fillId="0" borderId="10" xfId="55" applyNumberFormat="1" applyFont="1" applyBorder="1" applyAlignment="1">
      <alignment horizontal="center" vertical="top"/>
      <protection/>
    </xf>
    <xf numFmtId="2" fontId="26" fillId="24" borderId="10" xfId="55" applyNumberFormat="1" applyFont="1" applyFill="1" applyBorder="1" applyAlignment="1">
      <alignment horizontal="center" vertical="top" wrapText="1"/>
      <protection/>
    </xf>
    <xf numFmtId="0" fontId="26" fillId="25" borderId="10" xfId="55" applyFont="1" applyFill="1" applyBorder="1" applyAlignment="1">
      <alignment horizontal="center" vertical="top"/>
      <protection/>
    </xf>
    <xf numFmtId="3" fontId="24" fillId="25" borderId="10" xfId="53" applyNumberFormat="1" applyFont="1" applyFill="1" applyBorder="1" applyAlignment="1">
      <alignment horizontal="center" vertical="top" wrapText="1"/>
      <protection/>
    </xf>
    <xf numFmtId="4" fontId="27" fillId="25" borderId="10" xfId="55" applyNumberFormat="1" applyFont="1" applyFill="1" applyBorder="1" applyAlignment="1">
      <alignment horizontal="center" vertical="top" wrapText="1"/>
      <protection/>
    </xf>
    <xf numFmtId="2" fontId="24" fillId="25" borderId="10" xfId="53" applyNumberFormat="1" applyFont="1" applyFill="1" applyBorder="1" applyAlignment="1">
      <alignment horizontal="center" vertical="top"/>
      <protection/>
    </xf>
    <xf numFmtId="0" fontId="26" fillId="24" borderId="10" xfId="55" applyFont="1" applyFill="1" applyBorder="1" applyAlignment="1">
      <alignment horizontal="center" vertical="top" wrapText="1"/>
      <protection/>
    </xf>
    <xf numFmtId="0" fontId="24" fillId="0" borderId="10" xfId="54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4" fontId="27" fillId="4" borderId="10" xfId="55" applyNumberFormat="1" applyFont="1" applyFill="1" applyBorder="1" applyAlignment="1">
      <alignment horizontal="center" vertical="top"/>
      <protection/>
    </xf>
    <xf numFmtId="2" fontId="27" fillId="0" borderId="10" xfId="55" applyNumberFormat="1" applyFont="1" applyFill="1" applyBorder="1" applyAlignment="1">
      <alignment horizontal="center" vertical="top" wrapText="1"/>
      <protection/>
    </xf>
    <xf numFmtId="3" fontId="27" fillId="0" borderId="0" xfId="55" applyNumberFormat="1" applyFont="1" applyAlignment="1">
      <alignment horizontal="center" vertical="top"/>
      <protection/>
    </xf>
    <xf numFmtId="4" fontId="27" fillId="0" borderId="0" xfId="55" applyNumberFormat="1" applyFont="1" applyAlignment="1">
      <alignment horizontal="center" vertical="top"/>
      <protection/>
    </xf>
    <xf numFmtId="2" fontId="24" fillId="0" borderId="0" xfId="55" applyNumberFormat="1" applyFont="1" applyAlignment="1">
      <alignment horizontal="center" vertical="top"/>
      <protection/>
    </xf>
    <xf numFmtId="0" fontId="27" fillId="27" borderId="10" xfId="55" applyFont="1" applyFill="1" applyBorder="1" applyAlignment="1">
      <alignment horizontal="center" vertical="top" wrapText="1"/>
      <protection/>
    </xf>
    <xf numFmtId="4" fontId="31" fillId="0" borderId="0" xfId="55" applyNumberFormat="1" applyFont="1" applyAlignment="1" applyProtection="1">
      <alignment horizontal="right" vertical="top"/>
      <protection/>
    </xf>
    <xf numFmtId="4" fontId="31" fillId="0" borderId="11" xfId="55" applyNumberFormat="1" applyFont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65 приказ" xfId="53"/>
    <cellStyle name="Обычный_87 лотов  16.11.2007" xfId="54"/>
    <cellStyle name="Обычный_лоты к аукциону №2" xfId="55"/>
    <cellStyle name="Обычный_Приложени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1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140625" style="21" customWidth="1"/>
    <col min="2" max="2" width="16.28125" style="5" customWidth="1"/>
    <col min="3" max="3" width="12.7109375" style="5" customWidth="1"/>
    <col min="4" max="4" width="20.7109375" style="5" customWidth="1"/>
    <col min="5" max="5" width="13.57421875" style="5" customWidth="1"/>
    <col min="6" max="6" width="6.7109375" style="79" customWidth="1"/>
    <col min="7" max="7" width="8.421875" style="80" customWidth="1"/>
    <col min="8" max="8" width="10.00390625" style="81" customWidth="1"/>
    <col min="9" max="9" width="4.140625" style="5" customWidth="1"/>
    <col min="10" max="10" width="12.00390625" style="4" customWidth="1"/>
    <col min="11" max="16384" width="9.140625" style="4" customWidth="1"/>
  </cols>
  <sheetData>
    <row r="1" spans="1:9" ht="15.75">
      <c r="A1" s="83" t="s">
        <v>269</v>
      </c>
      <c r="B1" s="83"/>
      <c r="C1" s="83"/>
      <c r="D1" s="83"/>
      <c r="E1" s="83"/>
      <c r="F1" s="83"/>
      <c r="G1" s="83"/>
      <c r="H1" s="83"/>
      <c r="I1" s="3"/>
    </row>
    <row r="2" spans="1:9" ht="34.5" customHeight="1">
      <c r="A2" s="84" t="s">
        <v>270</v>
      </c>
      <c r="B2" s="84"/>
      <c r="C2" s="84"/>
      <c r="D2" s="84"/>
      <c r="E2" s="84"/>
      <c r="F2" s="84"/>
      <c r="G2" s="84"/>
      <c r="H2" s="84"/>
      <c r="I2" s="3"/>
    </row>
    <row r="3" spans="1:8" ht="33.75">
      <c r="A3" s="6" t="s">
        <v>266</v>
      </c>
      <c r="B3" s="6" t="s">
        <v>106</v>
      </c>
      <c r="C3" s="7" t="s">
        <v>271</v>
      </c>
      <c r="D3" s="6" t="s">
        <v>191</v>
      </c>
      <c r="E3" s="6" t="s">
        <v>192</v>
      </c>
      <c r="F3" s="8" t="s">
        <v>193</v>
      </c>
      <c r="G3" s="9" t="s">
        <v>267</v>
      </c>
      <c r="H3" s="48" t="s">
        <v>8</v>
      </c>
    </row>
    <row r="4" spans="1:8" ht="11.25">
      <c r="A4" s="10">
        <v>1</v>
      </c>
      <c r="B4" s="6">
        <v>2</v>
      </c>
      <c r="C4" s="7">
        <v>3</v>
      </c>
      <c r="D4" s="6">
        <v>4</v>
      </c>
      <c r="E4" s="6">
        <v>5</v>
      </c>
      <c r="F4" s="11">
        <v>6</v>
      </c>
      <c r="G4" s="47">
        <v>7</v>
      </c>
      <c r="H4" s="47">
        <v>8</v>
      </c>
    </row>
    <row r="5" spans="1:9" ht="11.25">
      <c r="A5" s="53">
        <v>1</v>
      </c>
      <c r="B5" s="57" t="s">
        <v>131</v>
      </c>
      <c r="C5" s="58"/>
      <c r="D5" s="58"/>
      <c r="E5" s="58"/>
      <c r="F5" s="64"/>
      <c r="G5" s="15"/>
      <c r="H5" s="65">
        <f>SUM(H6:H6)</f>
        <v>22740.659999999996</v>
      </c>
      <c r="I5" s="4"/>
    </row>
    <row r="6" spans="1:9" ht="22.5">
      <c r="A6" s="16"/>
      <c r="B6" s="13" t="s">
        <v>179</v>
      </c>
      <c r="C6" s="13" t="s">
        <v>180</v>
      </c>
      <c r="D6" s="13" t="s">
        <v>163</v>
      </c>
      <c r="E6" s="13" t="s">
        <v>181</v>
      </c>
      <c r="F6" s="11">
        <v>18</v>
      </c>
      <c r="G6" s="66">
        <v>1263.37</v>
      </c>
      <c r="H6" s="67">
        <f>F6*G6</f>
        <v>22740.659999999996</v>
      </c>
      <c r="I6" s="4"/>
    </row>
    <row r="7" spans="1:9" ht="11.25">
      <c r="A7" s="12">
        <v>2</v>
      </c>
      <c r="B7" s="59" t="s">
        <v>132</v>
      </c>
      <c r="C7" s="29"/>
      <c r="D7" s="29"/>
      <c r="E7" s="29"/>
      <c r="F7" s="64">
        <v>0</v>
      </c>
      <c r="G7" s="15"/>
      <c r="H7" s="65">
        <f>SUM(H8:H8)</f>
        <v>2168.7</v>
      </c>
      <c r="I7" s="4"/>
    </row>
    <row r="8" spans="1:9" ht="11.25">
      <c r="A8" s="16"/>
      <c r="B8" s="13" t="s">
        <v>190</v>
      </c>
      <c r="C8" s="13" t="s">
        <v>0</v>
      </c>
      <c r="D8" s="13" t="s">
        <v>163</v>
      </c>
      <c r="E8" s="13" t="s">
        <v>178</v>
      </c>
      <c r="F8" s="11">
        <v>10</v>
      </c>
      <c r="G8" s="66">
        <v>216.87</v>
      </c>
      <c r="H8" s="67">
        <f>F8*G8</f>
        <v>2168.7</v>
      </c>
      <c r="I8" s="4"/>
    </row>
    <row r="9" spans="1:8" s="17" customFormat="1" ht="11.25">
      <c r="A9" s="12">
        <v>3</v>
      </c>
      <c r="B9" s="59" t="s">
        <v>272</v>
      </c>
      <c r="C9" s="29"/>
      <c r="D9" s="29"/>
      <c r="E9" s="29"/>
      <c r="F9" s="64">
        <v>0</v>
      </c>
      <c r="G9" s="15"/>
      <c r="H9" s="65">
        <f>H10</f>
        <v>8521.47</v>
      </c>
    </row>
    <row r="10" spans="1:9" ht="11.25">
      <c r="A10" s="16"/>
      <c r="B10" s="13" t="s">
        <v>3</v>
      </c>
      <c r="C10" s="13" t="s">
        <v>4</v>
      </c>
      <c r="D10" s="13" t="s">
        <v>163</v>
      </c>
      <c r="E10" s="13" t="s">
        <v>172</v>
      </c>
      <c r="F10" s="11">
        <v>3</v>
      </c>
      <c r="G10" s="68">
        <v>2840.49</v>
      </c>
      <c r="H10" s="67">
        <f>F10*G10</f>
        <v>8521.47</v>
      </c>
      <c r="I10" s="4"/>
    </row>
    <row r="11" spans="1:9" ht="11.25">
      <c r="A11" s="12">
        <v>4</v>
      </c>
      <c r="B11" s="29" t="str">
        <f>B12</f>
        <v>Бусульфан</v>
      </c>
      <c r="C11" s="14"/>
      <c r="D11" s="30"/>
      <c r="E11" s="30"/>
      <c r="F11" s="64">
        <v>0</v>
      </c>
      <c r="G11" s="15"/>
      <c r="H11" s="69">
        <f>H12</f>
        <v>3550.5</v>
      </c>
      <c r="I11" s="4"/>
    </row>
    <row r="12" spans="1:9" ht="22.5">
      <c r="A12" s="16"/>
      <c r="B12" s="13" t="s">
        <v>5</v>
      </c>
      <c r="C12" s="13" t="s">
        <v>6</v>
      </c>
      <c r="D12" s="13" t="s">
        <v>162</v>
      </c>
      <c r="E12" s="13" t="s">
        <v>7</v>
      </c>
      <c r="F12" s="11">
        <v>3</v>
      </c>
      <c r="G12" s="66">
        <v>1183.5</v>
      </c>
      <c r="H12" s="67">
        <f>F12*G12</f>
        <v>3550.5</v>
      </c>
      <c r="I12" s="4"/>
    </row>
    <row r="13" spans="1:9" ht="11.25">
      <c r="A13" s="12">
        <v>5</v>
      </c>
      <c r="B13" s="29" t="str">
        <f>B14</f>
        <v>Меркаптопурин</v>
      </c>
      <c r="C13" s="14"/>
      <c r="D13" s="30"/>
      <c r="E13" s="30"/>
      <c r="F13" s="64">
        <v>0</v>
      </c>
      <c r="G13" s="15"/>
      <c r="H13" s="69">
        <f>H14</f>
        <v>17618.16</v>
      </c>
      <c r="I13" s="4"/>
    </row>
    <row r="14" spans="1:9" ht="11.25">
      <c r="A14" s="16"/>
      <c r="B14" s="13" t="s">
        <v>9</v>
      </c>
      <c r="C14" s="13" t="s">
        <v>10</v>
      </c>
      <c r="D14" s="13" t="s">
        <v>163</v>
      </c>
      <c r="E14" s="13" t="s">
        <v>168</v>
      </c>
      <c r="F14" s="11">
        <v>24</v>
      </c>
      <c r="G14" s="66">
        <v>734.09</v>
      </c>
      <c r="H14" s="67">
        <f>F14*G14</f>
        <v>17618.16</v>
      </c>
      <c r="I14" s="4"/>
    </row>
    <row r="15" spans="1:9" ht="11.25">
      <c r="A15" s="12">
        <v>6</v>
      </c>
      <c r="B15" s="59" t="s">
        <v>133</v>
      </c>
      <c r="C15" s="29"/>
      <c r="D15" s="29"/>
      <c r="E15" s="29"/>
      <c r="F15" s="11">
        <v>0</v>
      </c>
      <c r="G15" s="70"/>
      <c r="H15" s="65">
        <f>SUM(H16:H16)</f>
        <v>15973.5</v>
      </c>
      <c r="I15" s="4"/>
    </row>
    <row r="16" spans="1:9" ht="22.5">
      <c r="A16" s="16"/>
      <c r="B16" s="13" t="s">
        <v>16</v>
      </c>
      <c r="C16" s="13" t="s">
        <v>16</v>
      </c>
      <c r="D16" s="13" t="s">
        <v>17</v>
      </c>
      <c r="E16" s="13" t="s">
        <v>18</v>
      </c>
      <c r="F16" s="11">
        <v>150</v>
      </c>
      <c r="G16" s="66">
        <v>106.49</v>
      </c>
      <c r="H16" s="67">
        <f>F16*G16</f>
        <v>15973.5</v>
      </c>
      <c r="I16" s="4"/>
    </row>
    <row r="17" spans="1:9" ht="11.25">
      <c r="A17" s="12">
        <v>7</v>
      </c>
      <c r="B17" s="59" t="s">
        <v>134</v>
      </c>
      <c r="C17" s="29"/>
      <c r="D17" s="29"/>
      <c r="E17" s="29"/>
      <c r="F17" s="64">
        <v>0</v>
      </c>
      <c r="G17" s="15"/>
      <c r="H17" s="65">
        <f>SUM(H18:H23)</f>
        <v>5326723.4399999995</v>
      </c>
      <c r="I17" s="4"/>
    </row>
    <row r="18" spans="1:9" ht="22.5">
      <c r="A18" s="60"/>
      <c r="B18" s="13" t="s">
        <v>19</v>
      </c>
      <c r="C18" s="13" t="s">
        <v>20</v>
      </c>
      <c r="D18" s="13" t="s">
        <v>21</v>
      </c>
      <c r="E18" s="13" t="s">
        <v>22</v>
      </c>
      <c r="F18" s="11">
        <v>84</v>
      </c>
      <c r="G18" s="66">
        <v>4625.46</v>
      </c>
      <c r="H18" s="67">
        <f aca="true" t="shared" si="0" ref="H18:H23">F18*G18</f>
        <v>388538.64</v>
      </c>
      <c r="I18" s="4"/>
    </row>
    <row r="19" spans="1:8" s="50" customFormat="1" ht="22.5">
      <c r="A19" s="60"/>
      <c r="B19" s="49" t="s">
        <v>19</v>
      </c>
      <c r="C19" s="49" t="s">
        <v>23</v>
      </c>
      <c r="D19" s="49" t="s">
        <v>21</v>
      </c>
      <c r="E19" s="49" t="s">
        <v>24</v>
      </c>
      <c r="F19" s="71">
        <v>498</v>
      </c>
      <c r="G19" s="72">
        <v>9387.74</v>
      </c>
      <c r="H19" s="73">
        <f t="shared" si="0"/>
        <v>4675094.52</v>
      </c>
    </row>
    <row r="20" spans="1:9" ht="33.75">
      <c r="A20" s="60"/>
      <c r="B20" s="13" t="s">
        <v>25</v>
      </c>
      <c r="C20" s="13" t="s">
        <v>26</v>
      </c>
      <c r="D20" s="13" t="s">
        <v>27</v>
      </c>
      <c r="E20" s="13" t="s">
        <v>28</v>
      </c>
      <c r="F20" s="11">
        <v>1</v>
      </c>
      <c r="G20" s="68">
        <v>6512.05</v>
      </c>
      <c r="H20" s="67">
        <f t="shared" si="0"/>
        <v>6512.05</v>
      </c>
      <c r="I20" s="4"/>
    </row>
    <row r="21" spans="1:9" ht="33.75">
      <c r="A21" s="60"/>
      <c r="B21" s="13" t="s">
        <v>25</v>
      </c>
      <c r="C21" s="13" t="s">
        <v>26</v>
      </c>
      <c r="D21" s="13" t="s">
        <v>27</v>
      </c>
      <c r="E21" s="13" t="s">
        <v>29</v>
      </c>
      <c r="F21" s="11">
        <v>14</v>
      </c>
      <c r="G21" s="66">
        <v>13024.13</v>
      </c>
      <c r="H21" s="67">
        <f t="shared" si="0"/>
        <v>182337.81999999998</v>
      </c>
      <c r="I21" s="4"/>
    </row>
    <row r="22" spans="1:9" ht="22.5">
      <c r="A22" s="60"/>
      <c r="B22" s="13" t="s">
        <v>25</v>
      </c>
      <c r="C22" s="13" t="s">
        <v>26</v>
      </c>
      <c r="D22" s="13" t="s">
        <v>21</v>
      </c>
      <c r="E22" s="13" t="s">
        <v>30</v>
      </c>
      <c r="F22" s="11">
        <v>19</v>
      </c>
      <c r="G22" s="68">
        <v>3907.39</v>
      </c>
      <c r="H22" s="67">
        <f t="shared" si="0"/>
        <v>74240.41</v>
      </c>
      <c r="I22" s="4"/>
    </row>
    <row r="23" spans="1:8" s="50" customFormat="1" ht="22.5">
      <c r="A23" s="60"/>
      <c r="B23" s="49" t="s">
        <v>25</v>
      </c>
      <c r="C23" s="49" t="s">
        <v>26</v>
      </c>
      <c r="D23" s="49" t="s">
        <v>21</v>
      </c>
      <c r="E23" s="49" t="s">
        <v>31</v>
      </c>
      <c r="F23" s="71">
        <v>0</v>
      </c>
      <c r="G23" s="72">
        <v>7814.36</v>
      </c>
      <c r="H23" s="73">
        <f t="shared" si="0"/>
        <v>0</v>
      </c>
    </row>
    <row r="24" spans="1:9" ht="11.25">
      <c r="A24" s="12">
        <v>8</v>
      </c>
      <c r="B24" s="29" t="s">
        <v>135</v>
      </c>
      <c r="C24" s="14"/>
      <c r="D24" s="30"/>
      <c r="E24" s="30"/>
      <c r="F24" s="64">
        <v>0</v>
      </c>
      <c r="G24" s="15"/>
      <c r="H24" s="69">
        <f>H25</f>
        <v>600955.1900000001</v>
      </c>
      <c r="I24" s="4"/>
    </row>
    <row r="25" spans="1:9" ht="22.5">
      <c r="A25" s="16"/>
      <c r="B25" s="13" t="s">
        <v>50</v>
      </c>
      <c r="C25" s="13" t="s">
        <v>51</v>
      </c>
      <c r="D25" s="13" t="s">
        <v>21</v>
      </c>
      <c r="E25" s="13" t="s">
        <v>52</v>
      </c>
      <c r="F25" s="11">
        <v>241</v>
      </c>
      <c r="G25" s="66">
        <v>2493.59</v>
      </c>
      <c r="H25" s="67">
        <f>F25*G25</f>
        <v>600955.1900000001</v>
      </c>
      <c r="I25" s="4"/>
    </row>
    <row r="26" spans="1:9" ht="11.25">
      <c r="A26" s="12">
        <v>9</v>
      </c>
      <c r="B26" s="29" t="s">
        <v>136</v>
      </c>
      <c r="C26" s="14"/>
      <c r="D26" s="30"/>
      <c r="E26" s="30"/>
      <c r="F26" s="64">
        <v>0</v>
      </c>
      <c r="G26" s="15"/>
      <c r="H26" s="69">
        <f>H27</f>
        <v>449937.5</v>
      </c>
      <c r="I26" s="4"/>
    </row>
    <row r="27" spans="1:10" ht="22.5">
      <c r="A27" s="16"/>
      <c r="B27" s="13" t="s">
        <v>53</v>
      </c>
      <c r="C27" s="13" t="s">
        <v>54</v>
      </c>
      <c r="D27" s="13" t="s">
        <v>55</v>
      </c>
      <c r="E27" s="13" t="s">
        <v>52</v>
      </c>
      <c r="F27" s="11">
        <v>230</v>
      </c>
      <c r="G27" s="66">
        <v>1956.25</v>
      </c>
      <c r="H27" s="67">
        <f>F27*G27</f>
        <v>449937.5</v>
      </c>
      <c r="I27" s="4"/>
      <c r="J27" s="18"/>
    </row>
    <row r="28" spans="1:9" ht="11.25">
      <c r="A28" s="12">
        <v>10</v>
      </c>
      <c r="B28" s="29" t="s">
        <v>57</v>
      </c>
      <c r="C28" s="14"/>
      <c r="D28" s="30"/>
      <c r="E28" s="30"/>
      <c r="F28" s="64">
        <v>0</v>
      </c>
      <c r="G28" s="15"/>
      <c r="H28" s="69">
        <f>H29</f>
        <v>1224464</v>
      </c>
      <c r="I28" s="4"/>
    </row>
    <row r="29" spans="1:9" ht="22.5">
      <c r="A29" s="16"/>
      <c r="B29" s="13" t="s">
        <v>56</v>
      </c>
      <c r="C29" s="13" t="s">
        <v>57</v>
      </c>
      <c r="D29" s="13" t="s">
        <v>165</v>
      </c>
      <c r="E29" s="13" t="s">
        <v>52</v>
      </c>
      <c r="F29" s="11">
        <v>400</v>
      </c>
      <c r="G29" s="66">
        <v>3061.16</v>
      </c>
      <c r="H29" s="67">
        <f>F29*G29</f>
        <v>1224464</v>
      </c>
      <c r="I29" s="4"/>
    </row>
    <row r="30" spans="1:9" ht="11.25">
      <c r="A30" s="12">
        <v>11</v>
      </c>
      <c r="B30" s="29" t="s">
        <v>137</v>
      </c>
      <c r="C30" s="14"/>
      <c r="D30" s="30"/>
      <c r="E30" s="30"/>
      <c r="F30" s="64">
        <v>0</v>
      </c>
      <c r="G30" s="15"/>
      <c r="H30" s="69">
        <f>H31</f>
        <v>9941.19</v>
      </c>
      <c r="I30" s="4"/>
    </row>
    <row r="31" spans="1:9" ht="33.75">
      <c r="A31" s="16"/>
      <c r="B31" s="13" t="s">
        <v>58</v>
      </c>
      <c r="C31" s="13" t="s">
        <v>60</v>
      </c>
      <c r="D31" s="13" t="s">
        <v>55</v>
      </c>
      <c r="E31" s="13" t="s">
        <v>52</v>
      </c>
      <c r="F31" s="11">
        <v>7</v>
      </c>
      <c r="G31" s="66">
        <v>1420.17</v>
      </c>
      <c r="H31" s="67">
        <f>F31*G31</f>
        <v>9941.19</v>
      </c>
      <c r="I31" s="4"/>
    </row>
    <row r="32" spans="1:9" ht="11.25">
      <c r="A32" s="12">
        <v>12</v>
      </c>
      <c r="B32" s="29" t="s">
        <v>138</v>
      </c>
      <c r="C32" s="14"/>
      <c r="D32" s="30"/>
      <c r="E32" s="30"/>
      <c r="F32" s="64">
        <v>0</v>
      </c>
      <c r="G32" s="15"/>
      <c r="H32" s="69">
        <f>SUM(H33:H34)</f>
        <v>655104.76</v>
      </c>
      <c r="I32" s="4"/>
    </row>
    <row r="33" spans="1:9" ht="33.75">
      <c r="A33" s="60"/>
      <c r="B33" s="13" t="s">
        <v>58</v>
      </c>
      <c r="C33" s="13" t="s">
        <v>62</v>
      </c>
      <c r="D33" s="13" t="s">
        <v>55</v>
      </c>
      <c r="E33" s="13" t="s">
        <v>59</v>
      </c>
      <c r="F33" s="11">
        <v>212</v>
      </c>
      <c r="G33" s="68">
        <v>683</v>
      </c>
      <c r="H33" s="67">
        <f>F33*G33</f>
        <v>144796</v>
      </c>
      <c r="I33" s="4"/>
    </row>
    <row r="34" spans="1:9" ht="33.75">
      <c r="A34" s="60"/>
      <c r="B34" s="13" t="s">
        <v>58</v>
      </c>
      <c r="C34" s="13" t="s">
        <v>62</v>
      </c>
      <c r="D34" s="13" t="s">
        <v>55</v>
      </c>
      <c r="E34" s="13" t="s">
        <v>52</v>
      </c>
      <c r="F34" s="11">
        <v>373</v>
      </c>
      <c r="G34" s="66">
        <v>1368.12</v>
      </c>
      <c r="H34" s="67">
        <f>F34*G34</f>
        <v>510308.75999999995</v>
      </c>
      <c r="I34" s="4"/>
    </row>
    <row r="35" spans="1:9" ht="11.25">
      <c r="A35" s="12">
        <v>13</v>
      </c>
      <c r="B35" s="29" t="s">
        <v>139</v>
      </c>
      <c r="C35" s="14"/>
      <c r="D35" s="30"/>
      <c r="E35" s="30"/>
      <c r="F35" s="64"/>
      <c r="G35" s="15"/>
      <c r="H35" s="69">
        <f>H36</f>
        <v>526230.56</v>
      </c>
      <c r="I35" s="4"/>
    </row>
    <row r="36" spans="1:9" ht="22.5">
      <c r="A36" s="16"/>
      <c r="B36" s="13" t="s">
        <v>63</v>
      </c>
      <c r="C36" s="13" t="s">
        <v>64</v>
      </c>
      <c r="D36" s="13" t="s">
        <v>165</v>
      </c>
      <c r="E36" s="13" t="s">
        <v>65</v>
      </c>
      <c r="F36" s="11">
        <v>172</v>
      </c>
      <c r="G36" s="66">
        <v>3059.48</v>
      </c>
      <c r="H36" s="67">
        <f>F36*G36</f>
        <v>526230.56</v>
      </c>
      <c r="I36" s="4"/>
    </row>
    <row r="37" spans="1:10" ht="11.25">
      <c r="A37" s="12">
        <v>14</v>
      </c>
      <c r="B37" s="29" t="str">
        <f>C38</f>
        <v>Хумалог</v>
      </c>
      <c r="C37" s="14"/>
      <c r="D37" s="30"/>
      <c r="E37" s="30"/>
      <c r="F37" s="64"/>
      <c r="G37" s="15"/>
      <c r="H37" s="69">
        <f>H38</f>
        <v>482922.96</v>
      </c>
      <c r="I37" s="4"/>
      <c r="J37" s="18"/>
    </row>
    <row r="38" spans="1:9" ht="22.5">
      <c r="A38" s="16"/>
      <c r="B38" s="13" t="s">
        <v>66</v>
      </c>
      <c r="C38" s="13" t="s">
        <v>67</v>
      </c>
      <c r="D38" s="13" t="s">
        <v>164</v>
      </c>
      <c r="E38" s="13" t="s">
        <v>52</v>
      </c>
      <c r="F38" s="11">
        <v>186</v>
      </c>
      <c r="G38" s="66">
        <v>2596.36</v>
      </c>
      <c r="H38" s="67">
        <f>F38*G38</f>
        <v>482922.96</v>
      </c>
      <c r="I38" s="4"/>
    </row>
    <row r="39" spans="1:9" ht="11.25">
      <c r="A39" s="12">
        <v>15</v>
      </c>
      <c r="B39" s="29" t="s">
        <v>140</v>
      </c>
      <c r="C39" s="14"/>
      <c r="D39" s="30"/>
      <c r="E39" s="30"/>
      <c r="F39" s="64"/>
      <c r="G39" s="15"/>
      <c r="H39" s="69">
        <f>H40+H41</f>
        <v>231909.02000000002</v>
      </c>
      <c r="I39" s="4"/>
    </row>
    <row r="40" spans="1:9" ht="34.5" customHeight="1">
      <c r="A40" s="60"/>
      <c r="B40" s="13" t="s">
        <v>68</v>
      </c>
      <c r="C40" s="13" t="s">
        <v>69</v>
      </c>
      <c r="D40" s="13" t="s">
        <v>164</v>
      </c>
      <c r="E40" s="13" t="s">
        <v>59</v>
      </c>
      <c r="F40" s="11">
        <v>116</v>
      </c>
      <c r="G40" s="66">
        <v>550.27</v>
      </c>
      <c r="H40" s="67">
        <f>F40*G40</f>
        <v>63831.32</v>
      </c>
      <c r="I40" s="4"/>
    </row>
    <row r="41" spans="1:9" ht="34.5" customHeight="1">
      <c r="A41" s="60"/>
      <c r="B41" s="13" t="s">
        <v>68</v>
      </c>
      <c r="C41" s="13" t="s">
        <v>70</v>
      </c>
      <c r="D41" s="13" t="s">
        <v>164</v>
      </c>
      <c r="E41" s="13" t="s">
        <v>52</v>
      </c>
      <c r="F41" s="11">
        <v>135</v>
      </c>
      <c r="G41" s="66">
        <v>1245.02</v>
      </c>
      <c r="H41" s="67">
        <f>F41*G41</f>
        <v>168077.7</v>
      </c>
      <c r="I41" s="4"/>
    </row>
    <row r="42" spans="1:9" ht="11.25">
      <c r="A42" s="12">
        <v>16</v>
      </c>
      <c r="B42" s="29" t="s">
        <v>141</v>
      </c>
      <c r="C42" s="14"/>
      <c r="D42" s="30"/>
      <c r="E42" s="30"/>
      <c r="F42" s="64"/>
      <c r="G42" s="15"/>
      <c r="H42" s="69">
        <f>H43+H44</f>
        <v>19901.79</v>
      </c>
      <c r="I42" s="4"/>
    </row>
    <row r="43" spans="1:9" ht="45">
      <c r="A43" s="60"/>
      <c r="B43" s="13" t="s">
        <v>68</v>
      </c>
      <c r="C43" s="13" t="s">
        <v>71</v>
      </c>
      <c r="D43" s="13" t="s">
        <v>164</v>
      </c>
      <c r="E43" s="13" t="s">
        <v>52</v>
      </c>
      <c r="F43" s="11">
        <v>11</v>
      </c>
      <c r="G43" s="66">
        <v>1420.17</v>
      </c>
      <c r="H43" s="67">
        <f>F43*G43</f>
        <v>15621.87</v>
      </c>
      <c r="I43" s="4"/>
    </row>
    <row r="44" spans="1:9" ht="45">
      <c r="A44" s="60"/>
      <c r="B44" s="13" t="s">
        <v>68</v>
      </c>
      <c r="C44" s="13" t="s">
        <v>71</v>
      </c>
      <c r="D44" s="13" t="s">
        <v>164</v>
      </c>
      <c r="E44" s="13" t="s">
        <v>61</v>
      </c>
      <c r="F44" s="11">
        <v>3</v>
      </c>
      <c r="G44" s="68">
        <v>1426.64</v>
      </c>
      <c r="H44" s="67">
        <f>F44*G44</f>
        <v>4279.92</v>
      </c>
      <c r="I44" s="4"/>
    </row>
    <row r="45" spans="1:9" ht="11.25">
      <c r="A45" s="12">
        <v>17</v>
      </c>
      <c r="B45" s="29" t="str">
        <f>C46</f>
        <v>Хумулин Регуляр</v>
      </c>
      <c r="C45" s="14"/>
      <c r="D45" s="30"/>
      <c r="E45" s="30"/>
      <c r="F45" s="64"/>
      <c r="G45" s="15"/>
      <c r="H45" s="69">
        <f>H46+H47</f>
        <v>794451.1199999999</v>
      </c>
      <c r="I45" s="4"/>
    </row>
    <row r="46" spans="1:9" ht="45">
      <c r="A46" s="60"/>
      <c r="B46" s="13" t="s">
        <v>68</v>
      </c>
      <c r="C46" s="13" t="s">
        <v>72</v>
      </c>
      <c r="D46" s="13" t="s">
        <v>164</v>
      </c>
      <c r="E46" s="13" t="s">
        <v>59</v>
      </c>
      <c r="F46" s="11">
        <v>475</v>
      </c>
      <c r="G46" s="66">
        <v>661.56</v>
      </c>
      <c r="H46" s="67">
        <f>F46*G46</f>
        <v>314241</v>
      </c>
      <c r="I46" s="4"/>
    </row>
    <row r="47" spans="1:9" ht="45">
      <c r="A47" s="60"/>
      <c r="B47" s="13" t="s">
        <v>68</v>
      </c>
      <c r="C47" s="13" t="s">
        <v>72</v>
      </c>
      <c r="D47" s="13" t="s">
        <v>164</v>
      </c>
      <c r="E47" s="13" t="s">
        <v>52</v>
      </c>
      <c r="F47" s="11">
        <v>351</v>
      </c>
      <c r="G47" s="66">
        <v>1368.12</v>
      </c>
      <c r="H47" s="67">
        <f>F47*G47</f>
        <v>480210.11999999994</v>
      </c>
      <c r="I47" s="4"/>
    </row>
    <row r="48" spans="1:9" ht="11.25">
      <c r="A48" s="12">
        <v>18</v>
      </c>
      <c r="B48" s="29" t="s">
        <v>142</v>
      </c>
      <c r="C48" s="14"/>
      <c r="D48" s="30"/>
      <c r="E48" s="30"/>
      <c r="F48" s="64"/>
      <c r="G48" s="15"/>
      <c r="H48" s="69">
        <f>H49+H50</f>
        <v>28409.870000000003</v>
      </c>
      <c r="I48" s="4"/>
    </row>
    <row r="49" spans="1:9" ht="33.75">
      <c r="A49" s="60"/>
      <c r="B49" s="13" t="s">
        <v>73</v>
      </c>
      <c r="C49" s="13" t="s">
        <v>74</v>
      </c>
      <c r="D49" s="13" t="s">
        <v>55</v>
      </c>
      <c r="E49" s="13" t="s">
        <v>52</v>
      </c>
      <c r="F49" s="11">
        <v>19</v>
      </c>
      <c r="G49" s="66">
        <v>1420.17</v>
      </c>
      <c r="H49" s="67">
        <f>F49*G49</f>
        <v>26983.230000000003</v>
      </c>
      <c r="I49" s="4"/>
    </row>
    <row r="50" spans="1:9" ht="33.75">
      <c r="A50" s="60"/>
      <c r="B50" s="13" t="s">
        <v>73</v>
      </c>
      <c r="C50" s="13" t="s">
        <v>74</v>
      </c>
      <c r="D50" s="13" t="s">
        <v>55</v>
      </c>
      <c r="E50" s="13" t="s">
        <v>61</v>
      </c>
      <c r="F50" s="11">
        <v>1</v>
      </c>
      <c r="G50" s="66">
        <v>1426.64</v>
      </c>
      <c r="H50" s="67">
        <f>F50*G50</f>
        <v>1426.64</v>
      </c>
      <c r="I50" s="4"/>
    </row>
    <row r="51" spans="1:9" ht="11.25">
      <c r="A51" s="12">
        <v>19</v>
      </c>
      <c r="B51" s="29" t="s">
        <v>143</v>
      </c>
      <c r="C51" s="14"/>
      <c r="D51" s="30"/>
      <c r="E51" s="30"/>
      <c r="F51" s="64"/>
      <c r="G51" s="15"/>
      <c r="H51" s="69">
        <f>H52+H53</f>
        <v>393792.77</v>
      </c>
      <c r="I51" s="4"/>
    </row>
    <row r="52" spans="1:9" ht="33.75">
      <c r="A52" s="60"/>
      <c r="B52" s="13" t="s">
        <v>73</v>
      </c>
      <c r="C52" s="13" t="s">
        <v>75</v>
      </c>
      <c r="D52" s="13" t="s">
        <v>55</v>
      </c>
      <c r="E52" s="13" t="s">
        <v>59</v>
      </c>
      <c r="F52" s="11">
        <v>331</v>
      </c>
      <c r="G52" s="66">
        <v>550.27</v>
      </c>
      <c r="H52" s="67">
        <f>F52*G52</f>
        <v>182139.37</v>
      </c>
      <c r="I52" s="4"/>
    </row>
    <row r="53" spans="1:9" ht="33.75">
      <c r="A53" s="60"/>
      <c r="B53" s="13" t="s">
        <v>73</v>
      </c>
      <c r="C53" s="13" t="s">
        <v>76</v>
      </c>
      <c r="D53" s="13" t="s">
        <v>55</v>
      </c>
      <c r="E53" s="13" t="s">
        <v>52</v>
      </c>
      <c r="F53" s="11">
        <v>170</v>
      </c>
      <c r="G53" s="66">
        <v>1245.02</v>
      </c>
      <c r="H53" s="67">
        <f>F53*G53</f>
        <v>211653.4</v>
      </c>
      <c r="I53" s="4"/>
    </row>
    <row r="54" spans="1:9" ht="11.25">
      <c r="A54" s="12">
        <v>20</v>
      </c>
      <c r="B54" s="29" t="str">
        <f>C55</f>
        <v>Хумулин НПХ</v>
      </c>
      <c r="C54" s="14"/>
      <c r="D54" s="30"/>
      <c r="E54" s="30"/>
      <c r="F54" s="64"/>
      <c r="G54" s="15"/>
      <c r="H54" s="69">
        <f>H55+H56</f>
        <v>1255405.3199999998</v>
      </c>
      <c r="I54" s="4"/>
    </row>
    <row r="55" spans="1:9" ht="33.75">
      <c r="A55" s="60"/>
      <c r="B55" s="13" t="s">
        <v>73</v>
      </c>
      <c r="C55" s="13" t="s">
        <v>77</v>
      </c>
      <c r="D55" s="13" t="s">
        <v>55</v>
      </c>
      <c r="E55" s="13" t="s">
        <v>59</v>
      </c>
      <c r="F55" s="11">
        <v>1118</v>
      </c>
      <c r="G55" s="66">
        <v>661.56</v>
      </c>
      <c r="H55" s="67">
        <f>F55*G55</f>
        <v>739624.08</v>
      </c>
      <c r="I55" s="4"/>
    </row>
    <row r="56" spans="1:9" ht="33.75">
      <c r="A56" s="60"/>
      <c r="B56" s="13" t="s">
        <v>73</v>
      </c>
      <c r="C56" s="13" t="s">
        <v>77</v>
      </c>
      <c r="D56" s="13" t="s">
        <v>55</v>
      </c>
      <c r="E56" s="13" t="s">
        <v>52</v>
      </c>
      <c r="F56" s="11">
        <v>377</v>
      </c>
      <c r="G56" s="66">
        <v>1368.12</v>
      </c>
      <c r="H56" s="67">
        <f>F56*G56</f>
        <v>515781.23999999993</v>
      </c>
      <c r="I56" s="4"/>
    </row>
    <row r="57" spans="1:9" ht="11.25">
      <c r="A57" s="12">
        <v>21</v>
      </c>
      <c r="B57" s="59" t="s">
        <v>144</v>
      </c>
      <c r="C57" s="29"/>
      <c r="D57" s="29"/>
      <c r="E57" s="29"/>
      <c r="F57" s="64">
        <v>0</v>
      </c>
      <c r="G57" s="15"/>
      <c r="H57" s="65">
        <f>SUM(H58:H75)</f>
        <v>1516688.6800000002</v>
      </c>
      <c r="I57" s="4"/>
    </row>
    <row r="58" spans="1:9" ht="22.5">
      <c r="A58" s="16"/>
      <c r="B58" s="13" t="s">
        <v>33</v>
      </c>
      <c r="C58" s="13" t="s">
        <v>34</v>
      </c>
      <c r="D58" s="13" t="s">
        <v>163</v>
      </c>
      <c r="E58" s="13" t="s">
        <v>185</v>
      </c>
      <c r="F58" s="11">
        <v>133</v>
      </c>
      <c r="G58" s="66">
        <v>6.91</v>
      </c>
      <c r="H58" s="67">
        <f aca="true" t="shared" si="1" ref="H58:H75">F58*G58</f>
        <v>919.03</v>
      </c>
      <c r="I58" s="4"/>
    </row>
    <row r="59" spans="1:9" ht="11.25">
      <c r="A59" s="16"/>
      <c r="B59" s="13" t="s">
        <v>33</v>
      </c>
      <c r="C59" s="13" t="s">
        <v>35</v>
      </c>
      <c r="D59" s="13" t="s">
        <v>163</v>
      </c>
      <c r="E59" s="13" t="s">
        <v>36</v>
      </c>
      <c r="F59" s="11">
        <v>34</v>
      </c>
      <c r="G59" s="66">
        <v>93.51</v>
      </c>
      <c r="H59" s="67">
        <f t="shared" si="1"/>
        <v>3179.34</v>
      </c>
      <c r="I59" s="4"/>
    </row>
    <row r="60" spans="1:9" ht="11.25">
      <c r="A60" s="16"/>
      <c r="B60" s="13" t="s">
        <v>33</v>
      </c>
      <c r="C60" s="13" t="s">
        <v>37</v>
      </c>
      <c r="D60" s="13" t="s">
        <v>163</v>
      </c>
      <c r="E60" s="13" t="s">
        <v>38</v>
      </c>
      <c r="F60" s="11">
        <v>1108</v>
      </c>
      <c r="G60" s="66">
        <v>130.51</v>
      </c>
      <c r="H60" s="67">
        <f t="shared" si="1"/>
        <v>144605.08</v>
      </c>
      <c r="I60" s="4"/>
    </row>
    <row r="61" spans="1:9" ht="11.25">
      <c r="A61" s="16"/>
      <c r="B61" s="13" t="s">
        <v>39</v>
      </c>
      <c r="C61" s="13" t="s">
        <v>40</v>
      </c>
      <c r="D61" s="13" t="s">
        <v>163</v>
      </c>
      <c r="E61" s="13" t="s">
        <v>41</v>
      </c>
      <c r="F61" s="11">
        <v>175</v>
      </c>
      <c r="G61" s="66">
        <v>368.64</v>
      </c>
      <c r="H61" s="67">
        <f>F61*G61</f>
        <v>64512</v>
      </c>
      <c r="I61" s="4"/>
    </row>
    <row r="62" spans="1:9" ht="33.75">
      <c r="A62" s="16"/>
      <c r="B62" s="13" t="s">
        <v>42</v>
      </c>
      <c r="C62" s="13" t="s">
        <v>235</v>
      </c>
      <c r="D62" s="13" t="s">
        <v>43</v>
      </c>
      <c r="E62" s="13" t="s">
        <v>41</v>
      </c>
      <c r="F62" s="11">
        <v>909</v>
      </c>
      <c r="G62" s="66">
        <v>251.9</v>
      </c>
      <c r="H62" s="67">
        <f t="shared" si="1"/>
        <v>228977.1</v>
      </c>
      <c r="I62" s="4"/>
    </row>
    <row r="63" spans="1:9" ht="11.25">
      <c r="A63" s="16"/>
      <c r="B63" s="13" t="s">
        <v>42</v>
      </c>
      <c r="C63" s="13" t="s">
        <v>44</v>
      </c>
      <c r="D63" s="13" t="s">
        <v>163</v>
      </c>
      <c r="E63" s="13" t="s">
        <v>45</v>
      </c>
      <c r="F63" s="11">
        <v>6</v>
      </c>
      <c r="G63" s="66">
        <v>100.14</v>
      </c>
      <c r="H63" s="67">
        <f t="shared" si="1"/>
        <v>600.84</v>
      </c>
      <c r="I63" s="4"/>
    </row>
    <row r="64" spans="1:9" ht="11.25">
      <c r="A64" s="16"/>
      <c r="B64" s="13" t="s">
        <v>46</v>
      </c>
      <c r="C64" s="13" t="s">
        <v>47</v>
      </c>
      <c r="D64" s="13" t="s">
        <v>163</v>
      </c>
      <c r="E64" s="13" t="s">
        <v>174</v>
      </c>
      <c r="F64" s="11">
        <v>26</v>
      </c>
      <c r="G64" s="66">
        <v>204.93</v>
      </c>
      <c r="H64" s="67">
        <f t="shared" si="1"/>
        <v>5328.18</v>
      </c>
      <c r="I64" s="4"/>
    </row>
    <row r="65" spans="1:9" ht="11.25">
      <c r="A65" s="16"/>
      <c r="B65" s="13" t="s">
        <v>46</v>
      </c>
      <c r="C65" s="13" t="s">
        <v>47</v>
      </c>
      <c r="D65" s="13" t="s">
        <v>163</v>
      </c>
      <c r="E65" s="13" t="s">
        <v>177</v>
      </c>
      <c r="F65" s="11">
        <v>150</v>
      </c>
      <c r="G65" s="66">
        <v>389.93</v>
      </c>
      <c r="H65" s="67">
        <f t="shared" si="1"/>
        <v>58489.5</v>
      </c>
      <c r="I65" s="4"/>
    </row>
    <row r="66" spans="1:9" ht="11.25">
      <c r="A66" s="16"/>
      <c r="B66" s="13" t="s">
        <v>46</v>
      </c>
      <c r="C66" s="13" t="s">
        <v>47</v>
      </c>
      <c r="D66" s="13" t="s">
        <v>163</v>
      </c>
      <c r="E66" s="13" t="s">
        <v>48</v>
      </c>
      <c r="F66" s="11">
        <v>256</v>
      </c>
      <c r="G66" s="66">
        <v>531.57</v>
      </c>
      <c r="H66" s="67">
        <f t="shared" si="1"/>
        <v>136081.92</v>
      </c>
      <c r="I66" s="4"/>
    </row>
    <row r="67" spans="1:9" ht="11.25">
      <c r="A67" s="16"/>
      <c r="B67" s="13" t="s">
        <v>46</v>
      </c>
      <c r="C67" s="13" t="s">
        <v>49</v>
      </c>
      <c r="D67" s="13" t="s">
        <v>163</v>
      </c>
      <c r="E67" s="13" t="s">
        <v>1</v>
      </c>
      <c r="F67" s="11">
        <v>189</v>
      </c>
      <c r="G67" s="66">
        <v>313.69</v>
      </c>
      <c r="H67" s="67">
        <f t="shared" si="1"/>
        <v>59287.409999999996</v>
      </c>
      <c r="I67" s="4"/>
    </row>
    <row r="68" spans="1:9" ht="11.25">
      <c r="A68" s="16"/>
      <c r="B68" s="13" t="s">
        <v>78</v>
      </c>
      <c r="C68" s="13" t="s">
        <v>79</v>
      </c>
      <c r="D68" s="13" t="s">
        <v>163</v>
      </c>
      <c r="E68" s="13" t="s">
        <v>173</v>
      </c>
      <c r="F68" s="11">
        <v>1116</v>
      </c>
      <c r="G68" s="66">
        <v>115.25</v>
      </c>
      <c r="H68" s="67">
        <f t="shared" si="1"/>
        <v>128619</v>
      </c>
      <c r="I68" s="4"/>
    </row>
    <row r="69" spans="1:9" ht="22.5">
      <c r="A69" s="16"/>
      <c r="B69" s="13" t="s">
        <v>78</v>
      </c>
      <c r="C69" s="13" t="s">
        <v>80</v>
      </c>
      <c r="D69" s="13" t="s">
        <v>162</v>
      </c>
      <c r="E69" s="13" t="s">
        <v>81</v>
      </c>
      <c r="F69" s="11">
        <v>945</v>
      </c>
      <c r="G69" s="66">
        <v>304.51</v>
      </c>
      <c r="H69" s="67">
        <f t="shared" si="1"/>
        <v>287761.95</v>
      </c>
      <c r="I69" s="4"/>
    </row>
    <row r="70" spans="1:9" ht="22.5">
      <c r="A70" s="16"/>
      <c r="B70" s="13" t="s">
        <v>78</v>
      </c>
      <c r="C70" s="13" t="s">
        <v>80</v>
      </c>
      <c r="D70" s="13" t="s">
        <v>162</v>
      </c>
      <c r="E70" s="13" t="s">
        <v>82</v>
      </c>
      <c r="F70" s="11">
        <v>524</v>
      </c>
      <c r="G70" s="66">
        <v>195.75</v>
      </c>
      <c r="H70" s="67">
        <f t="shared" si="1"/>
        <v>102573</v>
      </c>
      <c r="I70" s="4"/>
    </row>
    <row r="71" spans="1:9" ht="22.5">
      <c r="A71" s="16"/>
      <c r="B71" s="13" t="s">
        <v>78</v>
      </c>
      <c r="C71" s="13" t="s">
        <v>83</v>
      </c>
      <c r="D71" s="13" t="s">
        <v>167</v>
      </c>
      <c r="E71" s="13" t="s">
        <v>84</v>
      </c>
      <c r="F71" s="11">
        <v>366</v>
      </c>
      <c r="G71" s="66">
        <v>302.2</v>
      </c>
      <c r="H71" s="67">
        <f t="shared" si="1"/>
        <v>110605.2</v>
      </c>
      <c r="I71" s="4"/>
    </row>
    <row r="72" spans="1:9" ht="22.5">
      <c r="A72" s="16"/>
      <c r="B72" s="13" t="s">
        <v>85</v>
      </c>
      <c r="C72" s="13" t="s">
        <v>86</v>
      </c>
      <c r="D72" s="13" t="s">
        <v>162</v>
      </c>
      <c r="E72" s="13" t="s">
        <v>87</v>
      </c>
      <c r="F72" s="11">
        <v>242</v>
      </c>
      <c r="G72" s="66">
        <v>209.05</v>
      </c>
      <c r="H72" s="67">
        <f t="shared" si="1"/>
        <v>50590.100000000006</v>
      </c>
      <c r="I72" s="4"/>
    </row>
    <row r="73" spans="1:9" ht="11.25">
      <c r="A73" s="16"/>
      <c r="B73" s="13" t="s">
        <v>88</v>
      </c>
      <c r="C73" s="13" t="s">
        <v>89</v>
      </c>
      <c r="D73" s="13" t="s">
        <v>163</v>
      </c>
      <c r="E73" s="13" t="s">
        <v>176</v>
      </c>
      <c r="F73" s="11">
        <v>52</v>
      </c>
      <c r="G73" s="66">
        <v>277.05</v>
      </c>
      <c r="H73" s="67">
        <f t="shared" si="1"/>
        <v>14406.6</v>
      </c>
      <c r="I73" s="4"/>
    </row>
    <row r="74" spans="1:9" ht="11.25">
      <c r="A74" s="16"/>
      <c r="B74" s="13" t="s">
        <v>88</v>
      </c>
      <c r="C74" s="13" t="s">
        <v>89</v>
      </c>
      <c r="D74" s="13" t="s">
        <v>163</v>
      </c>
      <c r="E74" s="13" t="s">
        <v>174</v>
      </c>
      <c r="F74" s="11">
        <v>177</v>
      </c>
      <c r="G74" s="66">
        <v>321.73</v>
      </c>
      <c r="H74" s="67">
        <f t="shared" si="1"/>
        <v>56946.21000000001</v>
      </c>
      <c r="I74" s="4"/>
    </row>
    <row r="75" spans="1:9" ht="11.25">
      <c r="A75" s="16"/>
      <c r="B75" s="13" t="s">
        <v>88</v>
      </c>
      <c r="C75" s="13" t="s">
        <v>89</v>
      </c>
      <c r="D75" s="13" t="s">
        <v>163</v>
      </c>
      <c r="E75" s="13" t="s">
        <v>177</v>
      </c>
      <c r="F75" s="11">
        <v>154</v>
      </c>
      <c r="G75" s="66">
        <v>410.43</v>
      </c>
      <c r="H75" s="67">
        <f t="shared" si="1"/>
        <v>63206.22</v>
      </c>
      <c r="I75" s="4"/>
    </row>
    <row r="76" spans="1:9" ht="11.25">
      <c r="A76" s="12">
        <v>22</v>
      </c>
      <c r="B76" s="59" t="s">
        <v>145</v>
      </c>
      <c r="C76" s="29"/>
      <c r="D76" s="29"/>
      <c r="E76" s="29"/>
      <c r="F76" s="64"/>
      <c r="G76" s="15"/>
      <c r="H76" s="65">
        <f>SUM(H77:H85)</f>
        <v>1312903.21</v>
      </c>
      <c r="I76" s="4"/>
    </row>
    <row r="77" spans="1:9" ht="11.25">
      <c r="A77" s="60"/>
      <c r="B77" s="13" t="s">
        <v>90</v>
      </c>
      <c r="C77" s="13" t="s">
        <v>91</v>
      </c>
      <c r="D77" s="13" t="s">
        <v>163</v>
      </c>
      <c r="E77" s="13" t="s">
        <v>1</v>
      </c>
      <c r="F77" s="11">
        <v>203</v>
      </c>
      <c r="G77" s="68">
        <v>343.06</v>
      </c>
      <c r="H77" s="67">
        <f aca="true" t="shared" si="2" ref="H77:H85">F77*G77</f>
        <v>69641.18000000001</v>
      </c>
      <c r="I77" s="4"/>
    </row>
    <row r="78" spans="1:9" ht="11.25">
      <c r="A78" s="60"/>
      <c r="B78" s="13" t="s">
        <v>90</v>
      </c>
      <c r="C78" s="13" t="s">
        <v>90</v>
      </c>
      <c r="D78" s="13" t="s">
        <v>163</v>
      </c>
      <c r="E78" s="13" t="s">
        <v>177</v>
      </c>
      <c r="F78" s="11">
        <v>125</v>
      </c>
      <c r="G78" s="68">
        <v>182.86</v>
      </c>
      <c r="H78" s="67">
        <f t="shared" si="2"/>
        <v>22857.5</v>
      </c>
      <c r="I78" s="4"/>
    </row>
    <row r="79" spans="1:9" ht="11.25">
      <c r="A79" s="60"/>
      <c r="B79" s="13" t="s">
        <v>90</v>
      </c>
      <c r="C79" s="13" t="s">
        <v>90</v>
      </c>
      <c r="D79" s="13" t="s">
        <v>163</v>
      </c>
      <c r="E79" s="13" t="s">
        <v>186</v>
      </c>
      <c r="F79" s="11">
        <v>30</v>
      </c>
      <c r="G79" s="66">
        <v>245.25</v>
      </c>
      <c r="H79" s="67">
        <f t="shared" si="2"/>
        <v>7357.5</v>
      </c>
      <c r="I79" s="4"/>
    </row>
    <row r="80" spans="1:9" ht="33.75">
      <c r="A80" s="60"/>
      <c r="B80" s="13" t="s">
        <v>92</v>
      </c>
      <c r="C80" s="13" t="s">
        <v>96</v>
      </c>
      <c r="D80" s="13" t="s">
        <v>182</v>
      </c>
      <c r="E80" s="13" t="s">
        <v>95</v>
      </c>
      <c r="F80" s="11">
        <v>384</v>
      </c>
      <c r="G80" s="66">
        <v>1610.58</v>
      </c>
      <c r="H80" s="67">
        <f t="shared" si="2"/>
        <v>618462.72</v>
      </c>
      <c r="I80" s="4"/>
    </row>
    <row r="81" spans="1:9" ht="33.75">
      <c r="A81" s="60"/>
      <c r="B81" s="13" t="s">
        <v>92</v>
      </c>
      <c r="C81" s="13" t="s">
        <v>97</v>
      </c>
      <c r="D81" s="13" t="s">
        <v>93</v>
      </c>
      <c r="E81" s="13" t="s">
        <v>94</v>
      </c>
      <c r="F81" s="11">
        <v>8</v>
      </c>
      <c r="G81" s="66">
        <v>322.7</v>
      </c>
      <c r="H81" s="67">
        <f t="shared" si="2"/>
        <v>2581.6</v>
      </c>
      <c r="I81" s="4"/>
    </row>
    <row r="82" spans="1:9" ht="33.75">
      <c r="A82" s="60"/>
      <c r="B82" s="13" t="s">
        <v>92</v>
      </c>
      <c r="C82" s="13" t="s">
        <v>97</v>
      </c>
      <c r="D82" s="13" t="s">
        <v>93</v>
      </c>
      <c r="E82" s="13" t="s">
        <v>95</v>
      </c>
      <c r="F82" s="11">
        <v>139</v>
      </c>
      <c r="G82" s="66">
        <v>645.41</v>
      </c>
      <c r="H82" s="67">
        <f t="shared" si="2"/>
        <v>89711.98999999999</v>
      </c>
      <c r="I82" s="4"/>
    </row>
    <row r="83" spans="1:9" ht="11.25">
      <c r="A83" s="60"/>
      <c r="B83" s="13" t="s">
        <v>98</v>
      </c>
      <c r="C83" s="13" t="s">
        <v>99</v>
      </c>
      <c r="D83" s="13" t="s">
        <v>163</v>
      </c>
      <c r="E83" s="13" t="s">
        <v>189</v>
      </c>
      <c r="F83" s="11">
        <v>92</v>
      </c>
      <c r="G83" s="66">
        <v>857.21</v>
      </c>
      <c r="H83" s="67">
        <f t="shared" si="2"/>
        <v>78863.32</v>
      </c>
      <c r="I83" s="4"/>
    </row>
    <row r="84" spans="1:9" ht="11.25">
      <c r="A84" s="60"/>
      <c r="B84" s="13" t="s">
        <v>98</v>
      </c>
      <c r="C84" s="13" t="s">
        <v>99</v>
      </c>
      <c r="D84" s="13" t="s">
        <v>163</v>
      </c>
      <c r="E84" s="13" t="s">
        <v>177</v>
      </c>
      <c r="F84" s="11">
        <v>205</v>
      </c>
      <c r="G84" s="68">
        <v>281.08</v>
      </c>
      <c r="H84" s="67">
        <f t="shared" si="2"/>
        <v>57621.399999999994</v>
      </c>
      <c r="I84" s="4"/>
    </row>
    <row r="85" spans="1:9" ht="11.25">
      <c r="A85" s="60"/>
      <c r="B85" s="13" t="s">
        <v>98</v>
      </c>
      <c r="C85" s="13" t="s">
        <v>99</v>
      </c>
      <c r="D85" s="13" t="s">
        <v>163</v>
      </c>
      <c r="E85" s="13" t="s">
        <v>183</v>
      </c>
      <c r="F85" s="11">
        <v>742</v>
      </c>
      <c r="G85" s="68">
        <v>493</v>
      </c>
      <c r="H85" s="67">
        <f t="shared" si="2"/>
        <v>365806</v>
      </c>
      <c r="I85" s="4"/>
    </row>
    <row r="86" spans="1:8" s="19" customFormat="1" ht="11.25">
      <c r="A86" s="15">
        <v>23</v>
      </c>
      <c r="B86" s="29" t="s">
        <v>146</v>
      </c>
      <c r="C86" s="61"/>
      <c r="D86" s="61"/>
      <c r="E86" s="61"/>
      <c r="F86" s="64"/>
      <c r="G86" s="15"/>
      <c r="H86" s="65">
        <f>SUM(H87:H91)</f>
        <v>21878.19</v>
      </c>
    </row>
    <row r="87" spans="1:8" s="19" customFormat="1" ht="22.5">
      <c r="A87" s="60"/>
      <c r="B87" s="13" t="s">
        <v>100</v>
      </c>
      <c r="C87" s="13" t="s">
        <v>102</v>
      </c>
      <c r="D87" s="13" t="s">
        <v>103</v>
      </c>
      <c r="E87" s="13" t="s">
        <v>105</v>
      </c>
      <c r="F87" s="11">
        <v>12</v>
      </c>
      <c r="G87" s="66">
        <v>374.72</v>
      </c>
      <c r="H87" s="67">
        <f>F87*G87</f>
        <v>4496.64</v>
      </c>
    </row>
    <row r="88" spans="1:8" s="19" customFormat="1" ht="33.75">
      <c r="A88" s="60"/>
      <c r="B88" s="13" t="s">
        <v>107</v>
      </c>
      <c r="C88" s="13" t="s">
        <v>108</v>
      </c>
      <c r="D88" s="13" t="s">
        <v>103</v>
      </c>
      <c r="E88" s="13" t="s">
        <v>109</v>
      </c>
      <c r="F88" s="11">
        <v>12</v>
      </c>
      <c r="G88" s="66">
        <v>449.32</v>
      </c>
      <c r="H88" s="67">
        <f>F88*G88</f>
        <v>5391.84</v>
      </c>
    </row>
    <row r="89" spans="1:8" s="19" customFormat="1" ht="22.5">
      <c r="A89" s="60"/>
      <c r="B89" s="13" t="s">
        <v>110</v>
      </c>
      <c r="C89" s="13" t="s">
        <v>111</v>
      </c>
      <c r="D89" s="13" t="s">
        <v>103</v>
      </c>
      <c r="E89" s="13" t="s">
        <v>112</v>
      </c>
      <c r="F89" s="11">
        <v>3</v>
      </c>
      <c r="G89" s="66">
        <v>518.52</v>
      </c>
      <c r="H89" s="67">
        <f>F89*G89</f>
        <v>1555.56</v>
      </c>
    </row>
    <row r="90" spans="1:8" s="19" customFormat="1" ht="33.75">
      <c r="A90" s="60"/>
      <c r="B90" s="13" t="s">
        <v>113</v>
      </c>
      <c r="C90" s="13" t="s">
        <v>114</v>
      </c>
      <c r="D90" s="13" t="s">
        <v>103</v>
      </c>
      <c r="E90" s="13" t="s">
        <v>115</v>
      </c>
      <c r="F90" s="11">
        <v>3</v>
      </c>
      <c r="G90" s="66">
        <v>2567.53</v>
      </c>
      <c r="H90" s="67">
        <f>F90*G90</f>
        <v>7702.59</v>
      </c>
    </row>
    <row r="91" spans="1:8" s="19" customFormat="1" ht="22.5">
      <c r="A91" s="60"/>
      <c r="B91" s="13" t="s">
        <v>116</v>
      </c>
      <c r="C91" s="13" t="s">
        <v>117</v>
      </c>
      <c r="D91" s="13" t="s">
        <v>103</v>
      </c>
      <c r="E91" s="13" t="s">
        <v>104</v>
      </c>
      <c r="F91" s="11">
        <v>12</v>
      </c>
      <c r="G91" s="66">
        <v>227.63</v>
      </c>
      <c r="H91" s="67">
        <f>F91*G91</f>
        <v>2731.56</v>
      </c>
    </row>
    <row r="92" spans="1:9" ht="11.25">
      <c r="A92" s="12">
        <v>24</v>
      </c>
      <c r="B92" s="59" t="s">
        <v>273</v>
      </c>
      <c r="C92" s="29"/>
      <c r="D92" s="29"/>
      <c r="E92" s="29"/>
      <c r="F92" s="64"/>
      <c r="G92" s="15"/>
      <c r="H92" s="65">
        <f>H93</f>
        <v>544785.48</v>
      </c>
      <c r="I92" s="4"/>
    </row>
    <row r="93" spans="1:9" ht="22.5">
      <c r="A93" s="16"/>
      <c r="B93" s="13" t="s">
        <v>2</v>
      </c>
      <c r="C93" s="13" t="s">
        <v>118</v>
      </c>
      <c r="D93" s="13" t="s">
        <v>162</v>
      </c>
      <c r="E93" s="13" t="s">
        <v>169</v>
      </c>
      <c r="F93" s="11">
        <v>191</v>
      </c>
      <c r="G93" s="66">
        <v>2852.28</v>
      </c>
      <c r="H93" s="67">
        <f>F93*G93</f>
        <v>544785.48</v>
      </c>
      <c r="I93" s="4"/>
    </row>
    <row r="94" spans="1:9" ht="11.25">
      <c r="A94" s="12">
        <v>25</v>
      </c>
      <c r="B94" s="29" t="str">
        <f>B95</f>
        <v>Гидроксикарбамид</v>
      </c>
      <c r="C94" s="14"/>
      <c r="D94" s="30"/>
      <c r="E94" s="30"/>
      <c r="F94" s="64"/>
      <c r="G94" s="15"/>
      <c r="H94" s="69">
        <f>H95</f>
        <v>31246.530000000002</v>
      </c>
      <c r="I94" s="4"/>
    </row>
    <row r="95" spans="1:9" ht="22.5">
      <c r="A95" s="16"/>
      <c r="B95" s="13" t="s">
        <v>119</v>
      </c>
      <c r="C95" s="13" t="s">
        <v>120</v>
      </c>
      <c r="D95" s="13" t="s">
        <v>166</v>
      </c>
      <c r="E95" s="13" t="s">
        <v>175</v>
      </c>
      <c r="F95" s="11">
        <v>21</v>
      </c>
      <c r="G95" s="66">
        <v>1487.93</v>
      </c>
      <c r="H95" s="67">
        <f>F95*G95</f>
        <v>31246.530000000002</v>
      </c>
      <c r="I95" s="4"/>
    </row>
    <row r="96" spans="1:9" ht="11.25">
      <c r="A96" s="12">
        <v>26</v>
      </c>
      <c r="B96" s="29" t="str">
        <f>B97</f>
        <v>Железа [III] гидроксид сахарозный комплекс</v>
      </c>
      <c r="C96" s="14"/>
      <c r="D96" s="30"/>
      <c r="E96" s="30"/>
      <c r="F96" s="64"/>
      <c r="G96" s="15"/>
      <c r="H96" s="69">
        <f>H97</f>
        <v>1501124.1</v>
      </c>
      <c r="I96" s="4"/>
    </row>
    <row r="97" spans="1:9" ht="24" customHeight="1">
      <c r="A97" s="16"/>
      <c r="B97" s="13" t="s">
        <v>121</v>
      </c>
      <c r="C97" s="13" t="s">
        <v>122</v>
      </c>
      <c r="D97" s="13" t="s">
        <v>32</v>
      </c>
      <c r="E97" s="13" t="s">
        <v>123</v>
      </c>
      <c r="F97" s="11">
        <v>435</v>
      </c>
      <c r="G97" s="66">
        <v>3450.86</v>
      </c>
      <c r="H97" s="67">
        <f>F97*G97</f>
        <v>1501124.1</v>
      </c>
      <c r="I97" s="4"/>
    </row>
    <row r="98" spans="1:9" ht="11.25">
      <c r="A98" s="12">
        <v>27</v>
      </c>
      <c r="B98" s="29" t="str">
        <f>B99</f>
        <v>Интерферон альфа-2a</v>
      </c>
      <c r="C98" s="14"/>
      <c r="D98" s="30"/>
      <c r="E98" s="30"/>
      <c r="F98" s="64">
        <v>0</v>
      </c>
      <c r="G98" s="15"/>
      <c r="H98" s="69">
        <f>SUM(H99:H101)</f>
        <v>223199.7</v>
      </c>
      <c r="I98" s="4"/>
    </row>
    <row r="99" spans="1:9" ht="45">
      <c r="A99" s="16"/>
      <c r="B99" s="13" t="s">
        <v>126</v>
      </c>
      <c r="C99" s="13" t="s">
        <v>124</v>
      </c>
      <c r="D99" s="13" t="s">
        <v>125</v>
      </c>
      <c r="E99" s="13" t="s">
        <v>127</v>
      </c>
      <c r="F99" s="11">
        <v>72</v>
      </c>
      <c r="G99" s="66">
        <v>1140.99</v>
      </c>
      <c r="H99" s="67">
        <f>F99*G99</f>
        <v>82151.28</v>
      </c>
      <c r="I99" s="4"/>
    </row>
    <row r="100" spans="1:9" ht="45">
      <c r="A100" s="22"/>
      <c r="B100" s="41" t="s">
        <v>219</v>
      </c>
      <c r="C100" s="24" t="s">
        <v>233</v>
      </c>
      <c r="D100" s="26" t="s">
        <v>234</v>
      </c>
      <c r="E100" s="24" t="s">
        <v>220</v>
      </c>
      <c r="F100" s="11">
        <v>84</v>
      </c>
      <c r="G100" s="68">
        <v>1433</v>
      </c>
      <c r="H100" s="67">
        <f>F100*G100</f>
        <v>120372</v>
      </c>
      <c r="I100" s="4"/>
    </row>
    <row r="101" spans="1:9" ht="33.75">
      <c r="A101" s="16"/>
      <c r="B101" s="13" t="s">
        <v>126</v>
      </c>
      <c r="C101" s="13" t="s">
        <v>128</v>
      </c>
      <c r="D101" s="13" t="s">
        <v>129</v>
      </c>
      <c r="E101" s="13" t="s">
        <v>130</v>
      </c>
      <c r="F101" s="11">
        <v>18</v>
      </c>
      <c r="G101" s="66">
        <v>1148.69</v>
      </c>
      <c r="H101" s="67">
        <f>F101*G101</f>
        <v>20676.420000000002</v>
      </c>
      <c r="I101" s="4"/>
    </row>
    <row r="102" spans="1:9" ht="11.25">
      <c r="A102" s="12">
        <v>28</v>
      </c>
      <c r="B102" s="29" t="str">
        <f>B103</f>
        <v>Каберголин</v>
      </c>
      <c r="C102" s="14"/>
      <c r="D102" s="30"/>
      <c r="E102" s="30"/>
      <c r="F102" s="64"/>
      <c r="G102" s="15"/>
      <c r="H102" s="69">
        <f>H103</f>
        <v>16001.36</v>
      </c>
      <c r="I102" s="4"/>
    </row>
    <row r="103" spans="1:9" ht="11.25">
      <c r="A103" s="16"/>
      <c r="B103" s="13" t="s">
        <v>147</v>
      </c>
      <c r="C103" s="13" t="s">
        <v>148</v>
      </c>
      <c r="D103" s="13" t="s">
        <v>163</v>
      </c>
      <c r="E103" s="13" t="s">
        <v>149</v>
      </c>
      <c r="F103" s="11">
        <v>8</v>
      </c>
      <c r="G103" s="66">
        <v>2000.17</v>
      </c>
      <c r="H103" s="67">
        <f>F103*G103</f>
        <v>16001.36</v>
      </c>
      <c r="I103" s="4"/>
    </row>
    <row r="104" spans="1:9" ht="11.25">
      <c r="A104" s="12">
        <v>29</v>
      </c>
      <c r="B104" s="29" t="str">
        <f>B105</f>
        <v>Кальцитонин</v>
      </c>
      <c r="C104" s="14"/>
      <c r="D104" s="30"/>
      <c r="E104" s="30"/>
      <c r="F104" s="64"/>
      <c r="G104" s="15"/>
      <c r="H104" s="69">
        <f>H105</f>
        <v>271977</v>
      </c>
      <c r="I104" s="4"/>
    </row>
    <row r="105" spans="1:9" ht="22.5">
      <c r="A105" s="16"/>
      <c r="B105" s="13" t="s">
        <v>150</v>
      </c>
      <c r="C105" s="13" t="s">
        <v>151</v>
      </c>
      <c r="D105" s="13" t="s">
        <v>101</v>
      </c>
      <c r="E105" s="13" t="s">
        <v>152</v>
      </c>
      <c r="F105" s="11">
        <v>100</v>
      </c>
      <c r="G105" s="66">
        <v>2719.77</v>
      </c>
      <c r="H105" s="67">
        <f>F105*G105</f>
        <v>271977</v>
      </c>
      <c r="I105" s="4"/>
    </row>
    <row r="106" spans="1:9" ht="11.25">
      <c r="A106" s="12">
        <v>30</v>
      </c>
      <c r="B106" s="29" t="str">
        <f>B107</f>
        <v>Колекальциферол+Кальция карбонат</v>
      </c>
      <c r="C106" s="14"/>
      <c r="D106" s="30"/>
      <c r="E106" s="30"/>
      <c r="F106" s="64"/>
      <c r="G106" s="15"/>
      <c r="H106" s="69">
        <f>H107</f>
        <v>6374.55</v>
      </c>
      <c r="I106" s="4"/>
    </row>
    <row r="107" spans="1:9" ht="22.5">
      <c r="A107" s="16"/>
      <c r="B107" s="13" t="s">
        <v>153</v>
      </c>
      <c r="C107" s="13" t="s">
        <v>154</v>
      </c>
      <c r="D107" s="13" t="s">
        <v>155</v>
      </c>
      <c r="E107" s="13" t="s">
        <v>156</v>
      </c>
      <c r="F107" s="11">
        <v>21</v>
      </c>
      <c r="G107" s="66">
        <v>303.55</v>
      </c>
      <c r="H107" s="67">
        <f>F107*G107</f>
        <v>6374.55</v>
      </c>
      <c r="I107" s="4"/>
    </row>
    <row r="108" spans="1:9" ht="11.25">
      <c r="A108" s="12">
        <v>31</v>
      </c>
      <c r="B108" s="29" t="s">
        <v>274</v>
      </c>
      <c r="C108" s="14"/>
      <c r="D108" s="30"/>
      <c r="E108" s="30"/>
      <c r="F108" s="64"/>
      <c r="G108" s="15"/>
      <c r="H108" s="69">
        <f>H109</f>
        <v>1162377.26</v>
      </c>
      <c r="I108" s="4"/>
    </row>
    <row r="109" spans="1:9" ht="56.25">
      <c r="A109" s="16"/>
      <c r="B109" s="13" t="s">
        <v>157</v>
      </c>
      <c r="C109" s="13" t="s">
        <v>159</v>
      </c>
      <c r="D109" s="13" t="s">
        <v>187</v>
      </c>
      <c r="E109" s="13" t="s">
        <v>158</v>
      </c>
      <c r="F109" s="11">
        <v>22</v>
      </c>
      <c r="G109" s="66">
        <v>52835.33</v>
      </c>
      <c r="H109" s="67">
        <f>F109*G109</f>
        <v>1162377.26</v>
      </c>
      <c r="I109" s="20"/>
    </row>
    <row r="110" spans="1:9" ht="11.25">
      <c r="A110" s="12">
        <v>32</v>
      </c>
      <c r="B110" s="29" t="s">
        <v>228</v>
      </c>
      <c r="C110" s="14"/>
      <c r="D110" s="30"/>
      <c r="E110" s="30"/>
      <c r="F110" s="64"/>
      <c r="G110" s="15"/>
      <c r="H110" s="69">
        <f>SUM(H111:H120)</f>
        <v>5836700.54</v>
      </c>
      <c r="I110" s="4"/>
    </row>
    <row r="111" spans="1:8" ht="22.5">
      <c r="A111" s="22"/>
      <c r="B111" s="24" t="s">
        <v>196</v>
      </c>
      <c r="C111" s="24" t="s">
        <v>194</v>
      </c>
      <c r="D111" s="13" t="s">
        <v>162</v>
      </c>
      <c r="E111" s="24" t="s">
        <v>195</v>
      </c>
      <c r="F111" s="11">
        <v>189</v>
      </c>
      <c r="G111" s="68">
        <v>8644</v>
      </c>
      <c r="H111" s="67">
        <f aca="true" t="shared" si="3" ref="H111:H120">F111*G111</f>
        <v>1633716</v>
      </c>
    </row>
    <row r="112" spans="1:8" ht="22.5">
      <c r="A112" s="22"/>
      <c r="B112" s="24" t="s">
        <v>197</v>
      </c>
      <c r="C112" s="24" t="s">
        <v>197</v>
      </c>
      <c r="D112" s="13" t="s">
        <v>162</v>
      </c>
      <c r="E112" s="24" t="s">
        <v>198</v>
      </c>
      <c r="F112" s="11">
        <v>78</v>
      </c>
      <c r="G112" s="68">
        <v>11558</v>
      </c>
      <c r="H112" s="67">
        <f t="shared" si="3"/>
        <v>901524</v>
      </c>
    </row>
    <row r="113" spans="1:8" ht="22.5">
      <c r="A113" s="22"/>
      <c r="B113" s="24" t="s">
        <v>197</v>
      </c>
      <c r="C113" s="24" t="s">
        <v>197</v>
      </c>
      <c r="D113" s="13" t="s">
        <v>162</v>
      </c>
      <c r="E113" s="24" t="s">
        <v>199</v>
      </c>
      <c r="F113" s="11">
        <v>24</v>
      </c>
      <c r="G113" s="68">
        <v>4930</v>
      </c>
      <c r="H113" s="67">
        <f t="shared" si="3"/>
        <v>118320</v>
      </c>
    </row>
    <row r="114" spans="1:8" ht="22.5">
      <c r="A114" s="22"/>
      <c r="B114" s="24" t="s">
        <v>210</v>
      </c>
      <c r="C114" s="24" t="s">
        <v>211</v>
      </c>
      <c r="D114" s="23" t="s">
        <v>162</v>
      </c>
      <c r="E114" s="24" t="s">
        <v>212</v>
      </c>
      <c r="F114" s="11">
        <v>80</v>
      </c>
      <c r="G114" s="68">
        <v>16586</v>
      </c>
      <c r="H114" s="67">
        <f t="shared" si="3"/>
        <v>1326880</v>
      </c>
    </row>
    <row r="115" spans="1:8" ht="11.25">
      <c r="A115" s="22"/>
      <c r="B115" s="24" t="s">
        <v>15</v>
      </c>
      <c r="C115" s="24" t="s">
        <v>213</v>
      </c>
      <c r="D115" s="24" t="s">
        <v>232</v>
      </c>
      <c r="E115" s="24" t="s">
        <v>214</v>
      </c>
      <c r="F115" s="11">
        <v>3</v>
      </c>
      <c r="G115" s="68">
        <v>4287</v>
      </c>
      <c r="H115" s="67">
        <f t="shared" si="3"/>
        <v>12861</v>
      </c>
    </row>
    <row r="116" spans="1:8" ht="11.25">
      <c r="A116" s="22"/>
      <c r="B116" s="24" t="s">
        <v>15</v>
      </c>
      <c r="C116" s="24" t="s">
        <v>213</v>
      </c>
      <c r="D116" s="25" t="s">
        <v>232</v>
      </c>
      <c r="E116" s="24" t="s">
        <v>215</v>
      </c>
      <c r="F116" s="11">
        <v>21</v>
      </c>
      <c r="G116" s="68">
        <v>4287</v>
      </c>
      <c r="H116" s="67">
        <f t="shared" si="3"/>
        <v>90027</v>
      </c>
    </row>
    <row r="117" spans="1:8" ht="11.25">
      <c r="A117" s="22"/>
      <c r="B117" s="24" t="s">
        <v>216</v>
      </c>
      <c r="C117" s="24" t="s">
        <v>217</v>
      </c>
      <c r="D117" s="25" t="s">
        <v>232</v>
      </c>
      <c r="E117" s="24" t="s">
        <v>218</v>
      </c>
      <c r="F117" s="11">
        <v>4</v>
      </c>
      <c r="G117" s="68">
        <v>34444</v>
      </c>
      <c r="H117" s="67">
        <f t="shared" si="3"/>
        <v>137776</v>
      </c>
    </row>
    <row r="118" spans="1:8" ht="22.5">
      <c r="A118" s="22"/>
      <c r="B118" s="24" t="s">
        <v>223</v>
      </c>
      <c r="C118" s="24" t="s">
        <v>224</v>
      </c>
      <c r="D118" s="23" t="s">
        <v>162</v>
      </c>
      <c r="E118" s="24" t="s">
        <v>225</v>
      </c>
      <c r="F118" s="11">
        <v>213</v>
      </c>
      <c r="G118" s="68">
        <v>7567</v>
      </c>
      <c r="H118" s="67">
        <f t="shared" si="3"/>
        <v>1611771</v>
      </c>
    </row>
    <row r="119" spans="1:8" ht="11.25">
      <c r="A119" s="16"/>
      <c r="B119" s="13" t="s">
        <v>11</v>
      </c>
      <c r="C119" s="13" t="s">
        <v>11</v>
      </c>
      <c r="D119" s="13" t="s">
        <v>163</v>
      </c>
      <c r="E119" s="13" t="s">
        <v>184</v>
      </c>
      <c r="F119" s="11">
        <v>6</v>
      </c>
      <c r="G119" s="66">
        <v>502.59</v>
      </c>
      <c r="H119" s="67">
        <f>F119*G119</f>
        <v>3015.54</v>
      </c>
    </row>
    <row r="120" spans="1:8" ht="11.25">
      <c r="A120" s="22"/>
      <c r="B120" s="24" t="s">
        <v>226</v>
      </c>
      <c r="C120" s="24" t="s">
        <v>12</v>
      </c>
      <c r="D120" s="24" t="s">
        <v>163</v>
      </c>
      <c r="E120" s="24" t="s">
        <v>227</v>
      </c>
      <c r="F120" s="11">
        <v>3</v>
      </c>
      <c r="G120" s="68">
        <v>270</v>
      </c>
      <c r="H120" s="67">
        <f t="shared" si="3"/>
        <v>810</v>
      </c>
    </row>
    <row r="121" spans="1:8" ht="11.25">
      <c r="A121" s="12">
        <v>33</v>
      </c>
      <c r="B121" s="52" t="s">
        <v>264</v>
      </c>
      <c r="C121" s="52"/>
      <c r="D121" s="30"/>
      <c r="E121" s="30"/>
      <c r="F121" s="64"/>
      <c r="G121" s="74"/>
      <c r="H121" s="69">
        <f>H122+H123</f>
        <v>3296732</v>
      </c>
    </row>
    <row r="122" spans="1:8" ht="11.25">
      <c r="A122" s="22"/>
      <c r="B122" s="24" t="s">
        <v>160</v>
      </c>
      <c r="C122" s="24" t="s">
        <v>161</v>
      </c>
      <c r="D122" s="24" t="s">
        <v>232</v>
      </c>
      <c r="E122" s="24" t="s">
        <v>221</v>
      </c>
      <c r="F122" s="11">
        <v>80</v>
      </c>
      <c r="G122" s="68">
        <v>36884</v>
      </c>
      <c r="H122" s="67">
        <f>F122*G122</f>
        <v>2950720</v>
      </c>
    </row>
    <row r="123" spans="1:8" ht="11.25">
      <c r="A123" s="22"/>
      <c r="B123" s="24" t="s">
        <v>160</v>
      </c>
      <c r="C123" s="24" t="s">
        <v>161</v>
      </c>
      <c r="D123" s="24" t="s">
        <v>232</v>
      </c>
      <c r="E123" s="24" t="s">
        <v>222</v>
      </c>
      <c r="F123" s="11">
        <v>46</v>
      </c>
      <c r="G123" s="68">
        <v>7522</v>
      </c>
      <c r="H123" s="67">
        <f>F123*G123</f>
        <v>346012</v>
      </c>
    </row>
    <row r="124" spans="1:8" ht="11.25">
      <c r="A124" s="12">
        <v>34</v>
      </c>
      <c r="B124" s="52" t="s">
        <v>265</v>
      </c>
      <c r="C124" s="52"/>
      <c r="D124" s="30"/>
      <c r="E124" s="30"/>
      <c r="F124" s="64"/>
      <c r="G124" s="74"/>
      <c r="H124" s="69">
        <f>H125</f>
        <v>2184816</v>
      </c>
    </row>
    <row r="125" spans="1:8" ht="33.75">
      <c r="A125" s="22"/>
      <c r="B125" s="24" t="s">
        <v>207</v>
      </c>
      <c r="C125" s="24" t="s">
        <v>208</v>
      </c>
      <c r="D125" s="23" t="s">
        <v>231</v>
      </c>
      <c r="E125" s="24" t="s">
        <v>209</v>
      </c>
      <c r="F125" s="11">
        <v>138</v>
      </c>
      <c r="G125" s="68">
        <v>15832</v>
      </c>
      <c r="H125" s="67">
        <f>F125*G125</f>
        <v>2184816</v>
      </c>
    </row>
    <row r="126" spans="1:8" ht="11.25">
      <c r="A126" s="12">
        <v>35</v>
      </c>
      <c r="B126" s="52" t="s">
        <v>200</v>
      </c>
      <c r="C126" s="52"/>
      <c r="D126" s="30"/>
      <c r="E126" s="30"/>
      <c r="F126" s="64"/>
      <c r="G126" s="74"/>
      <c r="H126" s="69">
        <f>H127</f>
        <v>935829</v>
      </c>
    </row>
    <row r="127" spans="1:8" ht="11.25">
      <c r="A127" s="22"/>
      <c r="B127" s="24" t="s">
        <v>200</v>
      </c>
      <c r="C127" s="24" t="s">
        <v>201</v>
      </c>
      <c r="D127" s="24" t="s">
        <v>229</v>
      </c>
      <c r="E127" s="24" t="s">
        <v>202</v>
      </c>
      <c r="F127" s="11">
        <v>9</v>
      </c>
      <c r="G127" s="68">
        <v>103981</v>
      </c>
      <c r="H127" s="67">
        <f>F127*G127</f>
        <v>935829</v>
      </c>
    </row>
    <row r="128" spans="1:8" ht="11.25">
      <c r="A128" s="12">
        <v>36</v>
      </c>
      <c r="B128" s="52" t="s">
        <v>203</v>
      </c>
      <c r="C128" s="52"/>
      <c r="D128" s="30"/>
      <c r="E128" s="30"/>
      <c r="F128" s="64"/>
      <c r="G128" s="74"/>
      <c r="H128" s="69">
        <f>H129+H130</f>
        <v>466787</v>
      </c>
    </row>
    <row r="129" spans="1:8" ht="45">
      <c r="A129" s="22"/>
      <c r="B129" s="24" t="s">
        <v>203</v>
      </c>
      <c r="C129" s="24" t="s">
        <v>204</v>
      </c>
      <c r="D129" s="23" t="s">
        <v>230</v>
      </c>
      <c r="E129" s="24" t="s">
        <v>205</v>
      </c>
      <c r="F129" s="11">
        <v>11</v>
      </c>
      <c r="G129" s="68">
        <v>25933</v>
      </c>
      <c r="H129" s="67">
        <f>F129*G129</f>
        <v>285263</v>
      </c>
    </row>
    <row r="130" spans="1:8" ht="45">
      <c r="A130" s="22"/>
      <c r="B130" s="24" t="s">
        <v>203</v>
      </c>
      <c r="C130" s="24" t="s">
        <v>204</v>
      </c>
      <c r="D130" s="23" t="s">
        <v>230</v>
      </c>
      <c r="E130" s="24" t="s">
        <v>206</v>
      </c>
      <c r="F130" s="11">
        <v>21</v>
      </c>
      <c r="G130" s="68">
        <v>8644</v>
      </c>
      <c r="H130" s="67">
        <f>F130*G130</f>
        <v>181524</v>
      </c>
    </row>
    <row r="131" spans="1:8" ht="11.25">
      <c r="A131" s="12">
        <v>37</v>
      </c>
      <c r="B131" s="52" t="s">
        <v>236</v>
      </c>
      <c r="C131" s="52"/>
      <c r="D131" s="30"/>
      <c r="E131" s="30"/>
      <c r="F131" s="64"/>
      <c r="G131" s="74"/>
      <c r="H131" s="69">
        <f>H132</f>
        <v>1136700</v>
      </c>
    </row>
    <row r="132" spans="1:8" ht="33.75">
      <c r="A132" s="31"/>
      <c r="B132" s="23" t="s">
        <v>236</v>
      </c>
      <c r="C132" s="23" t="s">
        <v>237</v>
      </c>
      <c r="D132" s="23" t="s">
        <v>238</v>
      </c>
      <c r="E132" s="23" t="s">
        <v>239</v>
      </c>
      <c r="F132" s="11">
        <v>27</v>
      </c>
      <c r="G132" s="75">
        <v>42100</v>
      </c>
      <c r="H132" s="67">
        <f>F132*G132</f>
        <v>1136700</v>
      </c>
    </row>
    <row r="133" spans="1:36" s="54" customFormat="1" ht="11.25">
      <c r="A133" s="12">
        <v>38</v>
      </c>
      <c r="B133" s="52" t="s">
        <v>240</v>
      </c>
      <c r="C133" s="52"/>
      <c r="D133" s="62"/>
      <c r="E133" s="30"/>
      <c r="F133" s="64"/>
      <c r="G133" s="74"/>
      <c r="H133" s="69">
        <f>SUM(H134:H135)</f>
        <v>1008000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</row>
    <row r="134" spans="1:36" s="28" customFormat="1" ht="22.5">
      <c r="A134" s="31"/>
      <c r="B134" s="23" t="s">
        <v>240</v>
      </c>
      <c r="C134" s="23" t="s">
        <v>241</v>
      </c>
      <c r="D134" s="23" t="s">
        <v>242</v>
      </c>
      <c r="E134" s="23" t="s">
        <v>243</v>
      </c>
      <c r="F134" s="11">
        <v>30</v>
      </c>
      <c r="G134" s="75">
        <v>8400</v>
      </c>
      <c r="H134" s="67">
        <f>F134*G134</f>
        <v>252000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</row>
    <row r="135" spans="1:9" s="27" customFormat="1" ht="22.5">
      <c r="A135" s="31"/>
      <c r="B135" s="23" t="s">
        <v>240</v>
      </c>
      <c r="C135" s="23" t="s">
        <v>241</v>
      </c>
      <c r="D135" s="23" t="s">
        <v>242</v>
      </c>
      <c r="E135" s="23" t="s">
        <v>244</v>
      </c>
      <c r="F135" s="11">
        <v>45</v>
      </c>
      <c r="G135" s="75">
        <v>16800</v>
      </c>
      <c r="H135" s="67">
        <f>F135*G135</f>
        <v>756000</v>
      </c>
      <c r="I135" s="5"/>
    </row>
    <row r="136" spans="1:9" s="27" customFormat="1" ht="11.25">
      <c r="A136" s="12">
        <v>39</v>
      </c>
      <c r="B136" s="52" t="s">
        <v>245</v>
      </c>
      <c r="C136" s="52"/>
      <c r="D136" s="30"/>
      <c r="E136" s="30"/>
      <c r="F136" s="64"/>
      <c r="G136" s="74"/>
      <c r="H136" s="69">
        <f>SUM(H137:H138)</f>
        <v>165000</v>
      </c>
      <c r="I136" s="5"/>
    </row>
    <row r="137" spans="1:9" s="38" customFormat="1" ht="67.5">
      <c r="A137" s="16"/>
      <c r="B137" s="35" t="s">
        <v>245</v>
      </c>
      <c r="C137" s="35" t="s">
        <v>246</v>
      </c>
      <c r="D137" s="36" t="s">
        <v>248</v>
      </c>
      <c r="E137" s="35" t="s">
        <v>247</v>
      </c>
      <c r="F137" s="11">
        <v>3</v>
      </c>
      <c r="G137" s="76">
        <v>20000</v>
      </c>
      <c r="H137" s="67">
        <f>F137*G137</f>
        <v>60000</v>
      </c>
      <c r="I137" s="37"/>
    </row>
    <row r="138" spans="1:9" s="27" customFormat="1" ht="67.5">
      <c r="A138" s="31"/>
      <c r="B138" s="35" t="s">
        <v>245</v>
      </c>
      <c r="C138" s="35" t="s">
        <v>246</v>
      </c>
      <c r="D138" s="36" t="s">
        <v>248</v>
      </c>
      <c r="E138" s="35" t="s">
        <v>249</v>
      </c>
      <c r="F138" s="11">
        <v>3</v>
      </c>
      <c r="G138" s="68">
        <v>35000</v>
      </c>
      <c r="H138" s="67">
        <f>F138*G138</f>
        <v>105000</v>
      </c>
      <c r="I138" s="5"/>
    </row>
    <row r="139" spans="1:9" s="27" customFormat="1" ht="11.25">
      <c r="A139" s="12">
        <v>40</v>
      </c>
      <c r="B139" s="52" t="s">
        <v>250</v>
      </c>
      <c r="C139" s="52"/>
      <c r="D139" s="30"/>
      <c r="E139" s="30"/>
      <c r="F139" s="64"/>
      <c r="G139" s="74"/>
      <c r="H139" s="69">
        <f>H140</f>
        <v>659600</v>
      </c>
      <c r="I139" s="5"/>
    </row>
    <row r="140" spans="1:9" s="27" customFormat="1" ht="22.5">
      <c r="A140" s="16"/>
      <c r="B140" s="35" t="s">
        <v>250</v>
      </c>
      <c r="C140" s="35" t="s">
        <v>251</v>
      </c>
      <c r="D140" s="35" t="s">
        <v>232</v>
      </c>
      <c r="E140" s="35" t="s">
        <v>171</v>
      </c>
      <c r="F140" s="11">
        <v>68</v>
      </c>
      <c r="G140" s="76">
        <v>9700</v>
      </c>
      <c r="H140" s="67">
        <f>F140*G140</f>
        <v>659600</v>
      </c>
      <c r="I140" s="5"/>
    </row>
    <row r="141" spans="1:9" s="27" customFormat="1" ht="11.25">
      <c r="A141" s="63">
        <v>41</v>
      </c>
      <c r="B141" s="51" t="s">
        <v>13</v>
      </c>
      <c r="C141" s="55"/>
      <c r="D141" s="55"/>
      <c r="E141" s="55"/>
      <c r="F141" s="64"/>
      <c r="G141" s="82"/>
      <c r="H141" s="69">
        <f>SUM(H142:H147)</f>
        <v>730450</v>
      </c>
      <c r="I141" s="5"/>
    </row>
    <row r="142" spans="1:9" s="27" customFormat="1" ht="22.5">
      <c r="A142" s="31"/>
      <c r="B142" s="41" t="s">
        <v>13</v>
      </c>
      <c r="C142" s="35" t="s">
        <v>260</v>
      </c>
      <c r="D142" s="35" t="s">
        <v>14</v>
      </c>
      <c r="E142" s="24" t="s">
        <v>261</v>
      </c>
      <c r="F142" s="11">
        <v>18</v>
      </c>
      <c r="G142" s="76">
        <v>14000</v>
      </c>
      <c r="H142" s="67">
        <f aca="true" t="shared" si="4" ref="H142:H147">F142*G142</f>
        <v>252000</v>
      </c>
      <c r="I142" s="5"/>
    </row>
    <row r="143" spans="1:9" s="27" customFormat="1" ht="22.5">
      <c r="A143" s="31"/>
      <c r="B143" s="41" t="s">
        <v>13</v>
      </c>
      <c r="C143" s="35" t="s">
        <v>260</v>
      </c>
      <c r="D143" s="35" t="s">
        <v>14</v>
      </c>
      <c r="E143" s="24" t="s">
        <v>262</v>
      </c>
      <c r="F143" s="11">
        <v>31</v>
      </c>
      <c r="G143" s="76">
        <v>7500</v>
      </c>
      <c r="H143" s="67">
        <f t="shared" si="4"/>
        <v>232500</v>
      </c>
      <c r="I143" s="5"/>
    </row>
    <row r="144" spans="1:9" s="27" customFormat="1" ht="22.5">
      <c r="A144" s="31"/>
      <c r="B144" s="41" t="s">
        <v>13</v>
      </c>
      <c r="C144" s="35" t="s">
        <v>260</v>
      </c>
      <c r="D144" s="35" t="s">
        <v>14</v>
      </c>
      <c r="E144" s="24" t="s">
        <v>263</v>
      </c>
      <c r="F144" s="11">
        <v>27</v>
      </c>
      <c r="G144" s="76">
        <v>3850</v>
      </c>
      <c r="H144" s="67">
        <f t="shared" si="4"/>
        <v>103950</v>
      </c>
      <c r="I144" s="5"/>
    </row>
    <row r="145" spans="1:9" s="27" customFormat="1" ht="11.25">
      <c r="A145" s="16"/>
      <c r="B145" s="13" t="s">
        <v>13</v>
      </c>
      <c r="C145" s="13" t="s">
        <v>268</v>
      </c>
      <c r="D145" s="13" t="s">
        <v>14</v>
      </c>
      <c r="E145" s="13" t="s">
        <v>170</v>
      </c>
      <c r="F145" s="11">
        <v>10</v>
      </c>
      <c r="G145" s="66">
        <v>7800</v>
      </c>
      <c r="H145" s="67">
        <f t="shared" si="4"/>
        <v>78000</v>
      </c>
      <c r="I145" s="5"/>
    </row>
    <row r="146" spans="1:9" s="27" customFormat="1" ht="11.25">
      <c r="A146" s="16"/>
      <c r="B146" s="13" t="s">
        <v>13</v>
      </c>
      <c r="C146" s="13" t="s">
        <v>268</v>
      </c>
      <c r="D146" s="13" t="s">
        <v>14</v>
      </c>
      <c r="E146" s="13" t="s">
        <v>178</v>
      </c>
      <c r="F146" s="11">
        <v>10</v>
      </c>
      <c r="G146" s="66">
        <v>2000</v>
      </c>
      <c r="H146" s="67">
        <f t="shared" si="4"/>
        <v>20000</v>
      </c>
      <c r="I146" s="5"/>
    </row>
    <row r="147" spans="1:9" s="27" customFormat="1" ht="11.25">
      <c r="A147" s="16"/>
      <c r="B147" s="13" t="s">
        <v>13</v>
      </c>
      <c r="C147" s="13" t="s">
        <v>268</v>
      </c>
      <c r="D147" s="13" t="s">
        <v>14</v>
      </c>
      <c r="E147" s="13" t="s">
        <v>188</v>
      </c>
      <c r="F147" s="11">
        <v>10</v>
      </c>
      <c r="G147" s="66">
        <v>4400</v>
      </c>
      <c r="H147" s="67">
        <f t="shared" si="4"/>
        <v>44000</v>
      </c>
      <c r="I147" s="5"/>
    </row>
    <row r="148" spans="1:9" s="27" customFormat="1" ht="11.25">
      <c r="A148" s="63">
        <v>42</v>
      </c>
      <c r="B148" s="45" t="s">
        <v>252</v>
      </c>
      <c r="C148" s="46"/>
      <c r="D148" s="46"/>
      <c r="E148" s="46"/>
      <c r="F148" s="64"/>
      <c r="G148" s="77"/>
      <c r="H148" s="69">
        <f>H149</f>
        <v>27000</v>
      </c>
      <c r="I148" s="5"/>
    </row>
    <row r="149" spans="1:8" ht="33.75">
      <c r="A149" s="31"/>
      <c r="B149" s="24" t="s">
        <v>252</v>
      </c>
      <c r="C149" s="24" t="s">
        <v>253</v>
      </c>
      <c r="D149" s="41" t="s">
        <v>255</v>
      </c>
      <c r="E149" s="24" t="s">
        <v>254</v>
      </c>
      <c r="F149" s="11">
        <v>3</v>
      </c>
      <c r="G149" s="68">
        <v>9000</v>
      </c>
      <c r="H149" s="78">
        <f>F149*G149</f>
        <v>27000</v>
      </c>
    </row>
    <row r="150" spans="1:8" ht="11.25">
      <c r="A150" s="12">
        <v>43</v>
      </c>
      <c r="B150" s="29" t="s">
        <v>256</v>
      </c>
      <c r="C150" s="14"/>
      <c r="D150" s="30"/>
      <c r="E150" s="30"/>
      <c r="F150" s="64"/>
      <c r="G150" s="77"/>
      <c r="H150" s="69">
        <f>H151</f>
        <v>380800</v>
      </c>
    </row>
    <row r="151" spans="1:8" ht="33.75">
      <c r="A151" s="43"/>
      <c r="B151" s="44" t="s">
        <v>256</v>
      </c>
      <c r="C151" s="13" t="s">
        <v>257</v>
      </c>
      <c r="D151" s="23" t="s">
        <v>258</v>
      </c>
      <c r="E151" s="23" t="s">
        <v>259</v>
      </c>
      <c r="F151" s="11">
        <v>4</v>
      </c>
      <c r="G151" s="68">
        <v>95200</v>
      </c>
      <c r="H151" s="78">
        <f>F151*G151</f>
        <v>380800</v>
      </c>
    </row>
    <row r="152" spans="2:8" ht="11.25">
      <c r="B152" s="56"/>
      <c r="C152" s="56"/>
      <c r="D152" s="56"/>
      <c r="E152" s="56"/>
      <c r="F152" s="56"/>
      <c r="G152" s="56"/>
      <c r="H152" s="56"/>
    </row>
    <row r="153" spans="4:5" ht="11.25">
      <c r="D153" s="33"/>
      <c r="E153" s="34"/>
    </row>
    <row r="158" spans="4:5" ht="11.25">
      <c r="D158" s="33"/>
      <c r="E158" s="34"/>
    </row>
    <row r="159" spans="4:5" ht="11.25">
      <c r="D159" s="42"/>
      <c r="E159" s="34"/>
    </row>
    <row r="160" spans="4:5" ht="11.25">
      <c r="D160" s="39"/>
      <c r="E160" s="40"/>
    </row>
    <row r="161" spans="4:5" ht="11.25">
      <c r="D161" s="33"/>
      <c r="E161" s="34"/>
    </row>
    <row r="162" ht="11.25">
      <c r="E162" s="32"/>
    </row>
    <row r="168" spans="4:5" ht="11.25">
      <c r="D168" s="33"/>
      <c r="E168" s="34"/>
    </row>
    <row r="169" spans="4:5" ht="11.25">
      <c r="D169" s="33"/>
      <c r="E169" s="34"/>
    </row>
    <row r="170" spans="4:5" ht="11.25">
      <c r="D170" s="33"/>
      <c r="E170" s="34"/>
    </row>
    <row r="171" spans="4:5" ht="11.25">
      <c r="D171" s="33"/>
      <c r="E171" s="34"/>
    </row>
  </sheetData>
  <sheetProtection/>
  <mergeCells count="22">
    <mergeCell ref="B131:C131"/>
    <mergeCell ref="A2:H2"/>
    <mergeCell ref="A52:A53"/>
    <mergeCell ref="B152:H152"/>
    <mergeCell ref="B133:D133"/>
    <mergeCell ref="A33:A34"/>
    <mergeCell ref="A40:A41"/>
    <mergeCell ref="A49:A50"/>
    <mergeCell ref="A77:A85"/>
    <mergeCell ref="B141:E141"/>
    <mergeCell ref="B139:C139"/>
    <mergeCell ref="B136:C136"/>
    <mergeCell ref="B128:C128"/>
    <mergeCell ref="B126:C126"/>
    <mergeCell ref="B121:C121"/>
    <mergeCell ref="B124:C124"/>
    <mergeCell ref="A1:H1"/>
    <mergeCell ref="A87:A91"/>
    <mergeCell ref="A18:A23"/>
    <mergeCell ref="A43:A44"/>
    <mergeCell ref="A55:A56"/>
    <mergeCell ref="A46:A47"/>
  </mergeCells>
  <printOptions/>
  <pageMargins left="0.7874015748031497" right="0.3937007874015748" top="0.4330708661417323" bottom="0.3937007874015748" header="0.2362204724409449" footer="0.1968503937007874"/>
  <pageSetup horizontalDpi="600" verticalDpi="600" orientation="portrait" paperSize="9" r:id="rId1"/>
  <headerFooter alignWithMargins="0">
    <oddHeader>&amp;CСтр&amp;P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2008-05-15T11:39:44Z</cp:lastPrinted>
  <dcterms:created xsi:type="dcterms:W3CDTF">2007-07-15T15:04:20Z</dcterms:created>
  <dcterms:modified xsi:type="dcterms:W3CDTF">2008-05-15T11:39:46Z</dcterms:modified>
  <cp:category/>
  <cp:version/>
  <cp:contentType/>
  <cp:contentStatus/>
</cp:coreProperties>
</file>